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chilufya.MDD\Desktop\WILLIE'S BACKUP\Desktop\Willie\Metal prices\"/>
    </mc:Choice>
  </mc:AlternateContent>
  <bookViews>
    <workbookView xWindow="0" yWindow="0" windowWidth="28800" windowHeight="12000" activeTab="11"/>
  </bookViews>
  <sheets>
    <sheet name="Acerno_Cache_XXXXX" sheetId="1" r:id="rId1"/>
    <sheet name="2009" sheetId="2" r:id="rId2"/>
    <sheet name="2010" sheetId="3" r:id="rId3"/>
    <sheet name="2011" sheetId="4" r:id="rId4"/>
    <sheet name="2012" sheetId="5" r:id="rId5"/>
    <sheet name="2013" sheetId="6" r:id="rId6"/>
    <sheet name="2014" sheetId="7" r:id="rId7"/>
    <sheet name="2015" sheetId="8" r:id="rId8"/>
    <sheet name="2016" sheetId="9" r:id="rId9"/>
    <sheet name="2017" sheetId="10" r:id="rId10"/>
    <sheet name="2018" sheetId="11" r:id="rId11"/>
    <sheet name="2019" sheetId="12" r:id="rId12"/>
    <sheet name="Sheet1" sheetId="13" r:id="rId13"/>
  </sheets>
  <externalReferences>
    <externalReference r:id="rId14"/>
  </externalReferences>
  <calcPr calcId="162913"/>
</workbook>
</file>

<file path=xl/calcChain.xml><?xml version="1.0" encoding="utf-8"?>
<calcChain xmlns="http://schemas.openxmlformats.org/spreadsheetml/2006/main">
  <c r="G13" i="11" l="1"/>
  <c r="M10" i="8"/>
  <c r="C10" i="8"/>
  <c r="M9" i="8"/>
  <c r="F8" i="8"/>
  <c r="G16" i="7"/>
  <c r="E16" i="7"/>
  <c r="C16" i="7"/>
  <c r="N7" i="7"/>
  <c r="M7" i="7"/>
  <c r="L7" i="7"/>
  <c r="K7" i="7"/>
  <c r="J7" i="7"/>
  <c r="I7" i="7"/>
  <c r="H7" i="7"/>
  <c r="G7" i="7"/>
  <c r="F7" i="7"/>
  <c r="E7" i="7"/>
  <c r="C7" i="7"/>
  <c r="M6" i="7"/>
  <c r="N5" i="7"/>
  <c r="M5" i="7"/>
  <c r="L5" i="7"/>
  <c r="K5" i="7"/>
  <c r="J5" i="7"/>
  <c r="M15" i="6"/>
  <c r="M14" i="6"/>
  <c r="B8" i="4"/>
  <c r="G5" i="4"/>
  <c r="G14" i="3"/>
  <c r="G13" i="3"/>
  <c r="L12" i="3"/>
  <c r="G12" i="3"/>
  <c r="G11" i="3"/>
</calcChain>
</file>

<file path=xl/sharedStrings.xml><?xml version="1.0" encoding="utf-8"?>
<sst xmlns="http://schemas.openxmlformats.org/spreadsheetml/2006/main" count="318" uniqueCount="40">
  <si>
    <t>Monthly Mineral Royalty Prices for Base and Precious Metals - 2009</t>
  </si>
  <si>
    <t>Month</t>
  </si>
  <si>
    <t>Copper</t>
  </si>
  <si>
    <t>Cobalt - Low grade</t>
  </si>
  <si>
    <t>Nickel</t>
  </si>
  <si>
    <t>Manganese</t>
  </si>
  <si>
    <t>Ferro - Manganese</t>
  </si>
  <si>
    <t>Gold</t>
  </si>
  <si>
    <t>Palladium</t>
  </si>
  <si>
    <t>Platinum</t>
  </si>
  <si>
    <t>Silver</t>
  </si>
  <si>
    <t>Selenium</t>
  </si>
  <si>
    <t>$ per tonne</t>
  </si>
  <si>
    <t>$ per troy oz</t>
  </si>
  <si>
    <t>$ per lb</t>
  </si>
  <si>
    <t>Monthly Mineral Royalty Prices for Base and Precious Metals - 2010</t>
  </si>
  <si>
    <t>Ferro Manganese</t>
  </si>
  <si>
    <t>Manganese Ore</t>
  </si>
  <si>
    <t>(min 75%, Mn 7.5%) $ per tonne</t>
  </si>
  <si>
    <t>(min 65% Mn, max 7.0%) $ per tonne</t>
  </si>
  <si>
    <t>$ per tonne unit of metal contained</t>
  </si>
  <si>
    <t>Note that price for manganese ore is based on Manganese ore 48-50%min, max. 0.1% FOB. Metallurgical, $ per metric tonne unit of metal contained.</t>
  </si>
  <si>
    <t>Monthly Mineral Royalty Prices for Base and Precious Metals - 2011</t>
  </si>
  <si>
    <t>Monthly Mineral Royalty Prices for Base and Precious Metals - 2012</t>
  </si>
  <si>
    <t>Lead</t>
  </si>
  <si>
    <t>$ Per Tonne</t>
  </si>
  <si>
    <t>Monthly Mineral Royalty Prices for Base and Precious Metals - 2013</t>
  </si>
  <si>
    <t>.</t>
  </si>
  <si>
    <t>Monthly Mineral Royalty Prices for Base and Precious Metals - 2014</t>
  </si>
  <si>
    <t>Monthly Mineral Royalty Prices for Base and Precious Metals - 2015</t>
  </si>
  <si>
    <t>Monthly Mineral Royalty Prices for Base and Precious Metals - 2016</t>
  </si>
  <si>
    <t>Monthly Mineral Royalty Prices for Base and Precious Metals - 2017</t>
  </si>
  <si>
    <t>Monthly Mineral Royalty Prices for Base and Precious Metals - 2018</t>
  </si>
  <si>
    <t>Zinc</t>
  </si>
  <si>
    <t>Iron ore</t>
  </si>
  <si>
    <t>$ per dmtu, metal contained</t>
  </si>
  <si>
    <t>Note that price for manganese ore is based on Manganese ore 44-46%min, max. 0.1% FOB. Metallurgical, $ per metric tonne unit of metal contained.</t>
  </si>
  <si>
    <t>Monthly Mineral Royalty Prices for Base and Precious Metals - 2019</t>
  </si>
  <si>
    <t>(min 78%, Mn 7.5%) $ per tonne</t>
  </si>
  <si>
    <t>Note that price for manganese ore is based on Manganese ore 37-44%min, max. 0.1%  FOB. Metallurgical, $ per metric tonne unit of metal contained.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</si>
</sst>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(* #,##0.00_);_(* \(#,##0.00\);_(* &quot;-&quot;??_);_(@_)"/>
    <numFmt numFmtId="164" formatCode="_-* #,##0.00_-;\-* #,##0.00_-;_-* &quot;-&quot;??_-;_-@"/>
    <numFmt numFmtId="165" formatCode="_-* #,##0.000000_-;\-* #,##0.000000_-;_-* &quot;-&quot;??_-;_-@"/>
    <numFmt numFmtId="166" formatCode="_-* #,##0.00000_-;\-* #,##0.00000_-;_-* &quot;-&quot;??_-;_-@"/>
    <numFmt numFmtId="167" formatCode="_(* #,##0.000_);_(* \(#,##0.000\);_(* &quot;-&quot;??_);_(@_)"/>
    <numFmt numFmtId="168" formatCode="_-* #,##0.0000_-;\-* #,##0.0000_-;_-* &quot;-&quot;??_-;_-@"/>
    <numFmt numFmtId="169" formatCode="_-* #,##0.000_-;\-* #,##0.000_-;_-* &quot;-&quot;??_-;_-@"/>
    <numFmt numFmtId="170" formatCode="0.000"/>
  </numFmts>
  <fonts count="33">
    <font>
      <sz val="10"/>
      <color rgb="FF000000"/>
      <name val="Arial"/>
    </font>
    <font>
      <sz val="10"/>
      <name val="Arial"/>
    </font>
    <font>
      <b/>
      <sz val="11"/>
      <name val="Arial"/>
    </font>
    <font>
      <sz val="10"/>
      <name val="Arial"/>
    </font>
    <font>
      <b/>
      <sz val="10"/>
      <name val="Arial"/>
    </font>
    <font>
      <b/>
      <sz val="10"/>
      <color rgb="FFFF0000"/>
      <name val="Arial"/>
    </font>
    <font>
      <b/>
      <sz val="10"/>
      <color rgb="FF333399"/>
      <name val="Arial"/>
    </font>
    <font>
      <sz val="10"/>
      <color rgb="FF333399"/>
      <name val="Arial"/>
    </font>
    <font>
      <b/>
      <sz val="10"/>
      <color rgb="FF000000"/>
      <name val="Arial"/>
    </font>
    <font>
      <sz val="10"/>
      <color rgb="FFFF0000"/>
      <name val="Arial"/>
    </font>
    <font>
      <b/>
      <sz val="9"/>
      <name val="Arial"/>
    </font>
    <font>
      <sz val="9"/>
      <name val="Arial"/>
    </font>
    <font>
      <b/>
      <sz val="9"/>
      <color rgb="FF333399"/>
      <name val="Arial"/>
    </font>
    <font>
      <sz val="9"/>
      <color rgb="FF333399"/>
      <name val="Arial"/>
    </font>
    <font>
      <sz val="9"/>
      <color rgb="FF000000"/>
      <name val="Arial"/>
    </font>
    <font>
      <sz val="9"/>
      <name val="Arimo"/>
    </font>
    <font>
      <sz val="9"/>
      <name val="Times New Roman"/>
    </font>
    <font>
      <b/>
      <sz val="9"/>
      <color rgb="FF000000"/>
      <name val="Arial"/>
    </font>
    <font>
      <b/>
      <sz val="9"/>
      <color rgb="FFFF0000"/>
      <name val="Arial"/>
    </font>
    <font>
      <b/>
      <sz val="8"/>
      <name val="Arial"/>
    </font>
    <font>
      <b/>
      <sz val="8"/>
      <color rgb="FF333399"/>
      <name val="Arial"/>
    </font>
    <font>
      <sz val="8"/>
      <color rgb="FF333399"/>
      <name val="Arial"/>
    </font>
    <font>
      <sz val="8"/>
      <name val="Arial"/>
    </font>
    <font>
      <sz val="8"/>
      <color rgb="FF000000"/>
      <name val="Arial"/>
    </font>
    <font>
      <sz val="8"/>
      <name val="Arimo"/>
    </font>
    <font>
      <sz val="10"/>
      <name val="Times New Roman"/>
    </font>
    <font>
      <b/>
      <sz val="8"/>
      <color rgb="FF000000"/>
      <name val="Arial"/>
    </font>
    <font>
      <b/>
      <sz val="8"/>
      <color rgb="FFFF0000"/>
      <name val="Arial"/>
    </font>
    <font>
      <sz val="9"/>
      <color rgb="FFFF0000"/>
      <name val="Arial"/>
    </font>
    <font>
      <sz val="10"/>
      <color rgb="FF99CC00"/>
      <name val="Arial"/>
    </font>
    <font>
      <sz val="8"/>
      <color rgb="FF000000"/>
      <name val="Arimo"/>
    </font>
    <font>
      <sz val="9"/>
      <color rgb="FF000000"/>
      <name val="Times New Roman"/>
    </font>
    <font>
      <sz val="11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000080"/>
        <bgColor rgb="FF000080"/>
      </patternFill>
    </fill>
    <fill>
      <patternFill patternType="solid">
        <fgColor rgb="FFFFFFFF"/>
        <bgColor rgb="FFFFFFFF"/>
      </patternFill>
    </fill>
  </fills>
  <borders count="9">
    <border>
      <left/>
      <right/>
      <top/>
      <bottom/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/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</borders>
  <cellStyleXfs count="1">
    <xf numFmtId="0" fontId="0" fillId="0" borderId="0"/>
  </cellStyleXfs>
  <cellXfs count="123">
    <xf numFmtId="0" fontId="0" fillId="0" borderId="0" xfId="0" applyFont="1" applyAlignment="1"/>
    <xf numFmtId="0" fontId="1" fillId="0" borderId="0" xfId="0" applyFont="1"/>
    <xf numFmtId="0" fontId="4" fillId="0" borderId="4" xfId="0" applyFont="1" applyBorder="1" applyAlignment="1">
      <alignment horizontal="left"/>
    </xf>
    <xf numFmtId="0" fontId="4" fillId="0" borderId="4" xfId="0" applyFont="1" applyBorder="1" applyAlignment="1">
      <alignment horizontal="center"/>
    </xf>
    <xf numFmtId="0" fontId="4" fillId="2" borderId="4" xfId="0" applyFont="1" applyFill="1" applyBorder="1" applyAlignment="1">
      <alignment horizontal="left"/>
    </xf>
    <xf numFmtId="0" fontId="1" fillId="2" borderId="4" xfId="0" applyFont="1" applyFill="1" applyBorder="1"/>
    <xf numFmtId="17" fontId="1" fillId="0" borderId="4" xfId="0" applyNumberFormat="1" applyFont="1" applyBorder="1" applyAlignment="1">
      <alignment horizontal="left"/>
    </xf>
    <xf numFmtId="164" fontId="1" fillId="0" borderId="4" xfId="0" applyNumberFormat="1" applyFont="1" applyBorder="1"/>
    <xf numFmtId="164" fontId="1" fillId="0" borderId="0" xfId="0" applyNumberFormat="1" applyFont="1"/>
    <xf numFmtId="165" fontId="1" fillId="0" borderId="0" xfId="0" applyNumberFormat="1" applyFont="1"/>
    <xf numFmtId="2" fontId="1" fillId="0" borderId="0" xfId="0" applyNumberFormat="1" applyFont="1"/>
    <xf numFmtId="43" fontId="1" fillId="0" borderId="0" xfId="0" applyNumberFormat="1" applyFont="1"/>
    <xf numFmtId="0" fontId="4" fillId="0" borderId="4" xfId="0" applyFont="1" applyBorder="1" applyAlignment="1">
      <alignment vertical="top" wrapText="1"/>
    </xf>
    <xf numFmtId="164" fontId="1" fillId="0" borderId="5" xfId="0" applyNumberFormat="1" applyFont="1" applyBorder="1"/>
    <xf numFmtId="164" fontId="1" fillId="0" borderId="6" xfId="0" applyNumberFormat="1" applyFont="1" applyBorder="1"/>
    <xf numFmtId="0" fontId="5" fillId="0" borderId="0" xfId="0" applyFont="1"/>
    <xf numFmtId="164" fontId="5" fillId="0" borderId="0" xfId="0" applyNumberFormat="1" applyFont="1"/>
    <xf numFmtId="164" fontId="4" fillId="0" borderId="0" xfId="0" applyNumberFormat="1" applyFont="1"/>
    <xf numFmtId="0" fontId="4" fillId="0" borderId="4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/>
    </xf>
    <xf numFmtId="0" fontId="7" fillId="2" borderId="4" xfId="0" applyFont="1" applyFill="1" applyBorder="1"/>
    <xf numFmtId="0" fontId="8" fillId="0" borderId="0" xfId="0" applyFont="1"/>
    <xf numFmtId="0" fontId="4" fillId="0" borderId="0" xfId="0" applyFont="1"/>
    <xf numFmtId="164" fontId="1" fillId="0" borderId="1" xfId="0" applyNumberFormat="1" applyFont="1" applyBorder="1"/>
    <xf numFmtId="164" fontId="1" fillId="0" borderId="3" xfId="0" applyNumberFormat="1" applyFont="1" applyBorder="1"/>
    <xf numFmtId="164" fontId="0" fillId="0" borderId="4" xfId="0" applyNumberFormat="1" applyFont="1" applyBorder="1"/>
    <xf numFmtId="0" fontId="1" fillId="0" borderId="0" xfId="0" applyFont="1" applyAlignment="1">
      <alignment vertical="center" wrapText="1"/>
    </xf>
    <xf numFmtId="166" fontId="1" fillId="0" borderId="0" xfId="0" applyNumberFormat="1" applyFont="1"/>
    <xf numFmtId="12" fontId="1" fillId="0" borderId="0" xfId="0" applyNumberFormat="1" applyFont="1"/>
    <xf numFmtId="164" fontId="9" fillId="0" borderId="0" xfId="0" applyNumberFormat="1" applyFont="1"/>
    <xf numFmtId="0" fontId="9" fillId="0" borderId="0" xfId="0" applyFont="1"/>
    <xf numFmtId="12" fontId="1" fillId="0" borderId="0" xfId="0" applyNumberFormat="1" applyFont="1" applyAlignment="1">
      <alignment vertical="center" wrapText="1"/>
    </xf>
    <xf numFmtId="164" fontId="1" fillId="0" borderId="0" xfId="0" applyNumberFormat="1" applyFont="1" applyAlignment="1">
      <alignment vertical="center" wrapText="1"/>
    </xf>
    <xf numFmtId="0" fontId="11" fillId="0" borderId="0" xfId="0" applyFont="1"/>
    <xf numFmtId="0" fontId="10" fillId="0" borderId="4" xfId="0" applyFont="1" applyBorder="1" applyAlignment="1">
      <alignment horizontal="left" vertical="center"/>
    </xf>
    <xf numFmtId="0" fontId="10" fillId="0" borderId="4" xfId="0" applyFont="1" applyBorder="1" applyAlignment="1">
      <alignment horizontal="left" vertical="center" wrapText="1"/>
    </xf>
    <xf numFmtId="0" fontId="12" fillId="2" borderId="4" xfId="0" applyFont="1" applyFill="1" applyBorder="1" applyAlignment="1">
      <alignment horizontal="left"/>
    </xf>
    <xf numFmtId="0" fontId="13" fillId="2" borderId="4" xfId="0" applyFont="1" applyFill="1" applyBorder="1"/>
    <xf numFmtId="17" fontId="11" fillId="0" borderId="4" xfId="0" applyNumberFormat="1" applyFont="1" applyBorder="1" applyAlignment="1">
      <alignment horizontal="left"/>
    </xf>
    <xf numFmtId="164" fontId="11" fillId="0" borderId="0" xfId="0" applyNumberFormat="1" applyFont="1"/>
    <xf numFmtId="164" fontId="14" fillId="0" borderId="4" xfId="0" applyNumberFormat="1" applyFont="1" applyBorder="1"/>
    <xf numFmtId="164" fontId="11" fillId="0" borderId="4" xfId="0" applyNumberFormat="1" applyFont="1" applyBorder="1"/>
    <xf numFmtId="164" fontId="11" fillId="0" borderId="7" xfId="0" applyNumberFormat="1" applyFont="1" applyBorder="1"/>
    <xf numFmtId="164" fontId="15" fillId="0" borderId="4" xfId="0" applyNumberFormat="1" applyFont="1" applyBorder="1"/>
    <xf numFmtId="17" fontId="11" fillId="0" borderId="1" xfId="0" applyNumberFormat="1" applyFont="1" applyBorder="1" applyAlignment="1">
      <alignment horizontal="left"/>
    </xf>
    <xf numFmtId="164" fontId="16" fillId="0" borderId="0" xfId="0" applyNumberFormat="1" applyFont="1" applyAlignment="1">
      <alignment horizontal="right"/>
    </xf>
    <xf numFmtId="164" fontId="11" fillId="0" borderId="3" xfId="0" applyNumberFormat="1" applyFont="1" applyBorder="1"/>
    <xf numFmtId="164" fontId="11" fillId="0" borderId="8" xfId="0" applyNumberFormat="1" applyFont="1" applyBorder="1"/>
    <xf numFmtId="0" fontId="14" fillId="0" borderId="0" xfId="0" applyFont="1"/>
    <xf numFmtId="164" fontId="11" fillId="0" borderId="5" xfId="0" applyNumberFormat="1" applyFont="1" applyBorder="1"/>
    <xf numFmtId="0" fontId="17" fillId="0" borderId="0" xfId="0" applyFont="1"/>
    <xf numFmtId="0" fontId="18" fillId="0" borderId="0" xfId="0" applyFont="1"/>
    <xf numFmtId="164" fontId="18" fillId="0" borderId="0" xfId="0" applyNumberFormat="1" applyFont="1"/>
    <xf numFmtId="165" fontId="11" fillId="0" borderId="0" xfId="0" applyNumberFormat="1" applyFont="1"/>
    <xf numFmtId="0" fontId="10" fillId="0" borderId="4" xfId="0" applyFont="1" applyBorder="1" applyAlignment="1">
      <alignment horizontal="center"/>
    </xf>
    <xf numFmtId="0" fontId="19" fillId="0" borderId="4" xfId="0" applyFont="1" applyBorder="1" applyAlignment="1">
      <alignment horizontal="left" vertical="center"/>
    </xf>
    <xf numFmtId="0" fontId="19" fillId="0" borderId="4" xfId="0" applyFont="1" applyBorder="1" applyAlignment="1">
      <alignment horizontal="left" vertical="center" wrapText="1"/>
    </xf>
    <xf numFmtId="0" fontId="20" fillId="2" borderId="4" xfId="0" applyFont="1" applyFill="1" applyBorder="1" applyAlignment="1">
      <alignment horizontal="left"/>
    </xf>
    <xf numFmtId="0" fontId="21" fillId="2" borderId="4" xfId="0" applyFont="1" applyFill="1" applyBorder="1"/>
    <xf numFmtId="17" fontId="22" fillId="0" borderId="4" xfId="0" applyNumberFormat="1" applyFont="1" applyBorder="1" applyAlignment="1">
      <alignment horizontal="left"/>
    </xf>
    <xf numFmtId="164" fontId="22" fillId="0" borderId="0" xfId="0" applyNumberFormat="1" applyFont="1"/>
    <xf numFmtId="164" fontId="23" fillId="0" borderId="4" xfId="0" applyNumberFormat="1" applyFont="1" applyBorder="1"/>
    <xf numFmtId="164" fontId="22" fillId="0" borderId="4" xfId="0" applyNumberFormat="1" applyFont="1" applyBorder="1"/>
    <xf numFmtId="164" fontId="22" fillId="0" borderId="7" xfId="0" applyNumberFormat="1" applyFont="1" applyBorder="1"/>
    <xf numFmtId="164" fontId="24" fillId="0" borderId="4" xfId="0" applyNumberFormat="1" applyFont="1" applyBorder="1"/>
    <xf numFmtId="17" fontId="22" fillId="0" borderId="1" xfId="0" applyNumberFormat="1" applyFont="1" applyBorder="1" applyAlignment="1">
      <alignment horizontal="left"/>
    </xf>
    <xf numFmtId="164" fontId="25" fillId="0" borderId="0" xfId="0" applyNumberFormat="1" applyFont="1" applyAlignment="1">
      <alignment horizontal="right"/>
    </xf>
    <xf numFmtId="164" fontId="22" fillId="0" borderId="3" xfId="0" applyNumberFormat="1" applyFont="1" applyBorder="1"/>
    <xf numFmtId="164" fontId="22" fillId="0" borderId="8" xfId="0" applyNumberFormat="1" applyFont="1" applyBorder="1"/>
    <xf numFmtId="2" fontId="22" fillId="0" borderId="0" xfId="0" applyNumberFormat="1" applyFont="1"/>
    <xf numFmtId="164" fontId="22" fillId="0" borderId="5" xfId="0" applyNumberFormat="1" applyFont="1" applyBorder="1"/>
    <xf numFmtId="164" fontId="22" fillId="3" borderId="4" xfId="0" applyNumberFormat="1" applyFont="1" applyFill="1" applyBorder="1"/>
    <xf numFmtId="0" fontId="26" fillId="0" borderId="0" xfId="0" applyFont="1"/>
    <xf numFmtId="0" fontId="27" fillId="0" borderId="0" xfId="0" applyFont="1"/>
    <xf numFmtId="164" fontId="27" fillId="0" borderId="0" xfId="0" applyNumberFormat="1" applyFont="1"/>
    <xf numFmtId="0" fontId="22" fillId="0" borderId="0" xfId="0" applyFont="1"/>
    <xf numFmtId="2" fontId="11" fillId="0" borderId="0" xfId="0" applyNumberFormat="1" applyFont="1"/>
    <xf numFmtId="164" fontId="11" fillId="0" borderId="0" xfId="0" applyNumberFormat="1" applyFont="1" applyAlignment="1">
      <alignment vertical="center" wrapText="1"/>
    </xf>
    <xf numFmtId="0" fontId="11" fillId="0" borderId="0" xfId="0" applyFont="1" applyAlignment="1">
      <alignment vertical="center" wrapText="1"/>
    </xf>
    <xf numFmtId="167" fontId="11" fillId="0" borderId="0" xfId="0" applyNumberFormat="1" applyFont="1"/>
    <xf numFmtId="166" fontId="11" fillId="0" borderId="0" xfId="0" applyNumberFormat="1" applyFont="1"/>
    <xf numFmtId="12" fontId="11" fillId="0" borderId="0" xfId="0" applyNumberFormat="1" applyFont="1"/>
    <xf numFmtId="164" fontId="28" fillId="0" borderId="0" xfId="0" applyNumberFormat="1" applyFont="1"/>
    <xf numFmtId="12" fontId="11" fillId="0" borderId="0" xfId="0" applyNumberFormat="1" applyFont="1" applyAlignment="1">
      <alignment vertical="center" wrapText="1"/>
    </xf>
    <xf numFmtId="43" fontId="11" fillId="0" borderId="0" xfId="0" applyNumberFormat="1" applyFont="1"/>
    <xf numFmtId="164" fontId="29" fillId="0" borderId="0" xfId="0" applyNumberFormat="1" applyFont="1"/>
    <xf numFmtId="164" fontId="10" fillId="0" borderId="0" xfId="0" applyNumberFormat="1" applyFont="1"/>
    <xf numFmtId="0" fontId="17" fillId="0" borderId="4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 wrapText="1"/>
    </xf>
    <xf numFmtId="0" fontId="23" fillId="2" borderId="4" xfId="0" applyFont="1" applyFill="1" applyBorder="1"/>
    <xf numFmtId="168" fontId="22" fillId="0" borderId="0" xfId="0" applyNumberFormat="1" applyFont="1"/>
    <xf numFmtId="168" fontId="23" fillId="0" borderId="4" xfId="0" applyNumberFormat="1" applyFont="1" applyBorder="1"/>
    <xf numFmtId="168" fontId="22" fillId="0" borderId="4" xfId="0" applyNumberFormat="1" applyFont="1" applyBorder="1"/>
    <xf numFmtId="168" fontId="22" fillId="0" borderId="7" xfId="0" applyNumberFormat="1" applyFont="1" applyBorder="1"/>
    <xf numFmtId="168" fontId="24" fillId="0" borderId="4" xfId="0" applyNumberFormat="1" applyFont="1" applyBorder="1"/>
    <xf numFmtId="168" fontId="30" fillId="0" borderId="4" xfId="0" applyNumberFormat="1" applyFont="1" applyBorder="1"/>
    <xf numFmtId="168" fontId="23" fillId="0" borderId="3" xfId="0" applyNumberFormat="1" applyFont="1" applyBorder="1"/>
    <xf numFmtId="168" fontId="22" fillId="0" borderId="8" xfId="0" applyNumberFormat="1" applyFont="1" applyBorder="1"/>
    <xf numFmtId="168" fontId="22" fillId="0" borderId="5" xfId="0" applyNumberFormat="1" applyFont="1" applyBorder="1"/>
    <xf numFmtId="168" fontId="22" fillId="3" borderId="4" xfId="0" applyNumberFormat="1" applyFont="1" applyFill="1" applyBorder="1"/>
    <xf numFmtId="0" fontId="23" fillId="0" borderId="0" xfId="0" applyFont="1"/>
    <xf numFmtId="165" fontId="14" fillId="0" borderId="0" xfId="0" applyNumberFormat="1" applyFont="1"/>
    <xf numFmtId="2" fontId="14" fillId="0" borderId="0" xfId="0" applyNumberFormat="1" applyFont="1"/>
    <xf numFmtId="164" fontId="14" fillId="0" borderId="0" xfId="0" applyNumberFormat="1" applyFont="1"/>
    <xf numFmtId="43" fontId="14" fillId="0" borderId="0" xfId="0" applyNumberFormat="1" applyFont="1"/>
    <xf numFmtId="168" fontId="11" fillId="0" borderId="0" xfId="0" applyNumberFormat="1" applyFont="1"/>
    <xf numFmtId="0" fontId="25" fillId="0" borderId="0" xfId="0" applyFont="1"/>
    <xf numFmtId="169" fontId="25" fillId="0" borderId="0" xfId="0" applyNumberFormat="1" applyFont="1"/>
    <xf numFmtId="168" fontId="22" fillId="0" borderId="4" xfId="0" applyNumberFormat="1" applyFont="1" applyBorder="1" applyAlignment="1">
      <alignment horizontal="right"/>
    </xf>
    <xf numFmtId="0" fontId="16" fillId="0" borderId="0" xfId="0" applyFont="1"/>
    <xf numFmtId="164" fontId="16" fillId="0" borderId="0" xfId="0" applyNumberFormat="1" applyFont="1"/>
    <xf numFmtId="165" fontId="31" fillId="0" borderId="0" xfId="0" applyNumberFormat="1" applyFont="1"/>
    <xf numFmtId="2" fontId="16" fillId="0" borderId="0" xfId="0" applyNumberFormat="1" applyFont="1"/>
    <xf numFmtId="2" fontId="31" fillId="0" borderId="0" xfId="0" applyNumberFormat="1" applyFont="1"/>
    <xf numFmtId="0" fontId="32" fillId="0" borderId="0" xfId="0" applyFont="1"/>
    <xf numFmtId="170" fontId="25" fillId="0" borderId="0" xfId="0" applyNumberFormat="1" applyFont="1"/>
    <xf numFmtId="164" fontId="25" fillId="0" borderId="0" xfId="0" applyNumberFormat="1" applyFont="1"/>
    <xf numFmtId="168" fontId="25" fillId="0" borderId="0" xfId="0" applyNumberFormat="1" applyFont="1"/>
    <xf numFmtId="0" fontId="2" fillId="0" borderId="1" xfId="0" applyFont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10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19050</xdr:colOff>
      <xdr:row>13</xdr:row>
      <xdr:rowOff>0</xdr:rowOff>
    </xdr:from>
    <xdr:ext cx="0" cy="0"/>
    <xdr:sp macro="" textlink="">
      <xdr:nvSpPr>
        <xdr:cNvPr id="2500" name="AutoShape 2"/>
        <xdr:cNvSpPr>
          <a:spLocks noChangeArrowheads="1"/>
        </xdr:cNvSpPr>
      </xdr:nvSpPr>
      <xdr:spPr bwMode="auto">
        <a:xfrm>
          <a:off x="571500" y="2354580"/>
          <a:ext cx="7620" cy="7620"/>
        </a:xfrm>
        <a:prstGeom prst="rect">
          <a:avLst/>
        </a:prstGeom>
        <a:noFill/>
        <a:ln>
          <a:noFill/>
        </a:ln>
        <a:extLst/>
      </xdr:spPr>
    </xdr:sp>
    <xdr:clientData fLocksWithSheet="0"/>
  </xdr:oneCellAnchor>
  <xdr:oneCellAnchor>
    <xdr:from>
      <xdr:col>1</xdr:col>
      <xdr:colOff>57150</xdr:colOff>
      <xdr:row>13</xdr:row>
      <xdr:rowOff>0</xdr:rowOff>
    </xdr:from>
    <xdr:ext cx="0" cy="0"/>
    <xdr:sp macro="" textlink="">
      <xdr:nvSpPr>
        <xdr:cNvPr id="2502" name="AutoShape 4"/>
        <xdr:cNvSpPr>
          <a:spLocks noChangeArrowheads="1"/>
        </xdr:cNvSpPr>
      </xdr:nvSpPr>
      <xdr:spPr bwMode="auto">
        <a:xfrm>
          <a:off x="609600" y="2354580"/>
          <a:ext cx="7620" cy="7620"/>
        </a:xfrm>
        <a:prstGeom prst="rect">
          <a:avLst/>
        </a:prstGeom>
        <a:noFill/>
        <a:ln>
          <a:noFill/>
        </a:ln>
        <a:extLst/>
      </xdr:spPr>
    </xdr:sp>
    <xdr:clientData fLocksWithSheet="0"/>
  </xdr:oneCellAnchor>
  <xdr:oneCellAnchor>
    <xdr:from>
      <xdr:col>1</xdr:col>
      <xdr:colOff>152400</xdr:colOff>
      <xdr:row>13</xdr:row>
      <xdr:rowOff>0</xdr:rowOff>
    </xdr:from>
    <xdr:ext cx="0" cy="0"/>
    <xdr:sp macro="" textlink="">
      <xdr:nvSpPr>
        <xdr:cNvPr id="2507" name="AutoShape 9"/>
        <xdr:cNvSpPr>
          <a:spLocks noChangeArrowheads="1"/>
        </xdr:cNvSpPr>
      </xdr:nvSpPr>
      <xdr:spPr bwMode="auto">
        <a:xfrm>
          <a:off x="708660" y="2354580"/>
          <a:ext cx="7620" cy="7620"/>
        </a:xfrm>
        <a:prstGeom prst="rect">
          <a:avLst/>
        </a:prstGeom>
        <a:noFill/>
        <a:ln>
          <a:noFill/>
        </a:ln>
        <a:extLst/>
      </xdr:spPr>
    </xdr:sp>
    <xdr:clientData fLocksWithSheet="0"/>
  </xdr:oneCellAnchor>
  <xdr:oneCellAnchor>
    <xdr:from>
      <xdr:col>1</xdr:col>
      <xdr:colOff>190500</xdr:colOff>
      <xdr:row>13</xdr:row>
      <xdr:rowOff>0</xdr:rowOff>
    </xdr:from>
    <xdr:ext cx="0" cy="0"/>
    <xdr:sp macro="" textlink="">
      <xdr:nvSpPr>
        <xdr:cNvPr id="2509" name="AutoShape 11"/>
        <xdr:cNvSpPr>
          <a:spLocks noChangeArrowheads="1"/>
        </xdr:cNvSpPr>
      </xdr:nvSpPr>
      <xdr:spPr bwMode="auto">
        <a:xfrm>
          <a:off x="746760" y="2354580"/>
          <a:ext cx="7620" cy="7620"/>
        </a:xfrm>
        <a:prstGeom prst="rect">
          <a:avLst/>
        </a:prstGeom>
        <a:noFill/>
        <a:ln>
          <a:noFill/>
        </a:ln>
        <a:extLst/>
      </xdr:spPr>
    </xdr:sp>
    <xdr:clientData fLocksWithSheet="0"/>
  </xdr:oneCellAnchor>
  <xdr:oneCellAnchor>
    <xdr:from>
      <xdr:col>1</xdr:col>
      <xdr:colOff>0</xdr:colOff>
      <xdr:row>13</xdr:row>
      <xdr:rowOff>0</xdr:rowOff>
    </xdr:from>
    <xdr:ext cx="0" cy="0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38100</xdr:colOff>
      <xdr:row>13</xdr:row>
      <xdr:rowOff>0</xdr:rowOff>
    </xdr:from>
    <xdr:ext cx="0" cy="0"/>
    <xdr:pic>
      <xdr:nvPicPr>
        <xdr:cNvPr id="3" name="image2.pn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76200</xdr:colOff>
      <xdr:row>13</xdr:row>
      <xdr:rowOff>0</xdr:rowOff>
    </xdr:from>
    <xdr:ext cx="0" cy="0"/>
    <xdr:pic>
      <xdr:nvPicPr>
        <xdr:cNvPr id="4" name="image3.pn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95250</xdr:colOff>
      <xdr:row>13</xdr:row>
      <xdr:rowOff>0</xdr:rowOff>
    </xdr:from>
    <xdr:ext cx="0" cy="0"/>
    <xdr:pic>
      <xdr:nvPicPr>
        <xdr:cNvPr id="5" name="image4.pn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114300</xdr:colOff>
      <xdr:row>13</xdr:row>
      <xdr:rowOff>0</xdr:rowOff>
    </xdr:from>
    <xdr:ext cx="0" cy="0"/>
    <xdr:pic>
      <xdr:nvPicPr>
        <xdr:cNvPr id="6" name="image5.pn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133350</xdr:colOff>
      <xdr:row>13</xdr:row>
      <xdr:rowOff>0</xdr:rowOff>
    </xdr:from>
    <xdr:ext cx="0" cy="0"/>
    <xdr:pic>
      <xdr:nvPicPr>
        <xdr:cNvPr id="7" name="image6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171450</xdr:colOff>
      <xdr:row>13</xdr:row>
      <xdr:rowOff>0</xdr:rowOff>
    </xdr:from>
    <xdr:ext cx="0" cy="0"/>
    <xdr:pic>
      <xdr:nvPicPr>
        <xdr:cNvPr id="8" name="image7.pn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19050</xdr:colOff>
      <xdr:row>13</xdr:row>
      <xdr:rowOff>0</xdr:rowOff>
    </xdr:from>
    <xdr:ext cx="0" cy="0"/>
    <xdr:sp macro="" textlink="">
      <xdr:nvSpPr>
        <xdr:cNvPr id="4548" name="AutoShape 2"/>
        <xdr:cNvSpPr>
          <a:spLocks noChangeArrowheads="1"/>
        </xdr:cNvSpPr>
      </xdr:nvSpPr>
      <xdr:spPr bwMode="auto">
        <a:xfrm>
          <a:off x="571500" y="2331720"/>
          <a:ext cx="7620" cy="7620"/>
        </a:xfrm>
        <a:prstGeom prst="rect">
          <a:avLst/>
        </a:prstGeom>
        <a:noFill/>
        <a:ln>
          <a:noFill/>
        </a:ln>
        <a:extLst/>
      </xdr:spPr>
    </xdr:sp>
    <xdr:clientData fLocksWithSheet="0"/>
  </xdr:oneCellAnchor>
  <xdr:oneCellAnchor>
    <xdr:from>
      <xdr:col>1</xdr:col>
      <xdr:colOff>57150</xdr:colOff>
      <xdr:row>13</xdr:row>
      <xdr:rowOff>0</xdr:rowOff>
    </xdr:from>
    <xdr:ext cx="0" cy="0"/>
    <xdr:sp macro="" textlink="">
      <xdr:nvSpPr>
        <xdr:cNvPr id="4550" name="AutoShape 4"/>
        <xdr:cNvSpPr>
          <a:spLocks noChangeArrowheads="1"/>
        </xdr:cNvSpPr>
      </xdr:nvSpPr>
      <xdr:spPr bwMode="auto">
        <a:xfrm>
          <a:off x="609600" y="2331720"/>
          <a:ext cx="7620" cy="7620"/>
        </a:xfrm>
        <a:prstGeom prst="rect">
          <a:avLst/>
        </a:prstGeom>
        <a:noFill/>
        <a:ln>
          <a:noFill/>
        </a:ln>
        <a:extLst/>
      </xdr:spPr>
    </xdr:sp>
    <xdr:clientData fLocksWithSheet="0"/>
  </xdr:oneCellAnchor>
  <xdr:oneCellAnchor>
    <xdr:from>
      <xdr:col>1</xdr:col>
      <xdr:colOff>152400</xdr:colOff>
      <xdr:row>13</xdr:row>
      <xdr:rowOff>0</xdr:rowOff>
    </xdr:from>
    <xdr:ext cx="0" cy="0"/>
    <xdr:sp macro="" textlink="">
      <xdr:nvSpPr>
        <xdr:cNvPr id="4555" name="AutoShape 9"/>
        <xdr:cNvSpPr>
          <a:spLocks noChangeArrowheads="1"/>
        </xdr:cNvSpPr>
      </xdr:nvSpPr>
      <xdr:spPr bwMode="auto">
        <a:xfrm>
          <a:off x="708660" y="2331720"/>
          <a:ext cx="7620" cy="7620"/>
        </a:xfrm>
        <a:prstGeom prst="rect">
          <a:avLst/>
        </a:prstGeom>
        <a:noFill/>
        <a:ln>
          <a:noFill/>
        </a:ln>
        <a:extLst/>
      </xdr:spPr>
    </xdr:sp>
    <xdr:clientData fLocksWithSheet="0"/>
  </xdr:oneCellAnchor>
  <xdr:oneCellAnchor>
    <xdr:from>
      <xdr:col>1</xdr:col>
      <xdr:colOff>190500</xdr:colOff>
      <xdr:row>13</xdr:row>
      <xdr:rowOff>0</xdr:rowOff>
    </xdr:from>
    <xdr:ext cx="0" cy="0"/>
    <xdr:sp macro="" textlink="">
      <xdr:nvSpPr>
        <xdr:cNvPr id="4557" name="AutoShape 11"/>
        <xdr:cNvSpPr>
          <a:spLocks noChangeArrowheads="1"/>
        </xdr:cNvSpPr>
      </xdr:nvSpPr>
      <xdr:spPr bwMode="auto">
        <a:xfrm>
          <a:off x="746760" y="2331720"/>
          <a:ext cx="7620" cy="7620"/>
        </a:xfrm>
        <a:prstGeom prst="rect">
          <a:avLst/>
        </a:prstGeom>
        <a:noFill/>
        <a:ln>
          <a:noFill/>
        </a:ln>
        <a:extLst/>
      </xdr:spPr>
    </xdr:sp>
    <xdr:clientData fLocksWithSheet="0"/>
  </xdr:oneCellAnchor>
  <xdr:oneCellAnchor>
    <xdr:from>
      <xdr:col>1</xdr:col>
      <xdr:colOff>0</xdr:colOff>
      <xdr:row>13</xdr:row>
      <xdr:rowOff>0</xdr:rowOff>
    </xdr:from>
    <xdr:ext cx="0" cy="0"/>
    <xdr:pic>
      <xdr:nvPicPr>
        <xdr:cNvPr id="2" name="image8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38100</xdr:colOff>
      <xdr:row>13</xdr:row>
      <xdr:rowOff>0</xdr:rowOff>
    </xdr:from>
    <xdr:ext cx="0" cy="0"/>
    <xdr:pic>
      <xdr:nvPicPr>
        <xdr:cNvPr id="3" name="image9.pn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76200</xdr:colOff>
      <xdr:row>13</xdr:row>
      <xdr:rowOff>0</xdr:rowOff>
    </xdr:from>
    <xdr:ext cx="0" cy="0"/>
    <xdr:pic>
      <xdr:nvPicPr>
        <xdr:cNvPr id="4" name="image10.pn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95250</xdr:colOff>
      <xdr:row>13</xdr:row>
      <xdr:rowOff>0</xdr:rowOff>
    </xdr:from>
    <xdr:ext cx="0" cy="0"/>
    <xdr:pic>
      <xdr:nvPicPr>
        <xdr:cNvPr id="5" name="image11.pn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114300</xdr:colOff>
      <xdr:row>13</xdr:row>
      <xdr:rowOff>0</xdr:rowOff>
    </xdr:from>
    <xdr:ext cx="0" cy="0"/>
    <xdr:pic>
      <xdr:nvPicPr>
        <xdr:cNvPr id="6" name="image12.pn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133350</xdr:colOff>
      <xdr:row>13</xdr:row>
      <xdr:rowOff>0</xdr:rowOff>
    </xdr:from>
    <xdr:ext cx="0" cy="0"/>
    <xdr:pic>
      <xdr:nvPicPr>
        <xdr:cNvPr id="7" name="image13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171450</xdr:colOff>
      <xdr:row>13</xdr:row>
      <xdr:rowOff>0</xdr:rowOff>
    </xdr:from>
    <xdr:ext cx="0" cy="0"/>
    <xdr:pic>
      <xdr:nvPicPr>
        <xdr:cNvPr id="8" name="image14.pn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19050</xdr:colOff>
      <xdr:row>13</xdr:row>
      <xdr:rowOff>0</xdr:rowOff>
    </xdr:from>
    <xdr:ext cx="0" cy="0"/>
    <xdr:sp macro="" textlink="">
      <xdr:nvSpPr>
        <xdr:cNvPr id="7047" name="AutoShape 2"/>
        <xdr:cNvSpPr>
          <a:spLocks noChangeArrowheads="1"/>
        </xdr:cNvSpPr>
      </xdr:nvSpPr>
      <xdr:spPr bwMode="auto">
        <a:xfrm>
          <a:off x="533400" y="2057400"/>
          <a:ext cx="7620" cy="7620"/>
        </a:xfrm>
        <a:prstGeom prst="rect">
          <a:avLst/>
        </a:prstGeom>
        <a:noFill/>
        <a:ln>
          <a:noFill/>
        </a:ln>
        <a:extLst/>
      </xdr:spPr>
    </xdr:sp>
    <xdr:clientData fLocksWithSheet="0"/>
  </xdr:oneCellAnchor>
  <xdr:oneCellAnchor>
    <xdr:from>
      <xdr:col>1</xdr:col>
      <xdr:colOff>57150</xdr:colOff>
      <xdr:row>13</xdr:row>
      <xdr:rowOff>0</xdr:rowOff>
    </xdr:from>
    <xdr:ext cx="0" cy="0"/>
    <xdr:sp macro="" textlink="">
      <xdr:nvSpPr>
        <xdr:cNvPr id="7049" name="AutoShape 4"/>
        <xdr:cNvSpPr>
          <a:spLocks noChangeArrowheads="1"/>
        </xdr:cNvSpPr>
      </xdr:nvSpPr>
      <xdr:spPr bwMode="auto">
        <a:xfrm>
          <a:off x="571500" y="2057400"/>
          <a:ext cx="7620" cy="7620"/>
        </a:xfrm>
        <a:prstGeom prst="rect">
          <a:avLst/>
        </a:prstGeom>
        <a:noFill/>
        <a:ln>
          <a:noFill/>
        </a:ln>
        <a:extLst/>
      </xdr:spPr>
    </xdr:sp>
    <xdr:clientData fLocksWithSheet="0"/>
  </xdr:oneCellAnchor>
  <xdr:oneCellAnchor>
    <xdr:from>
      <xdr:col>1</xdr:col>
      <xdr:colOff>152400</xdr:colOff>
      <xdr:row>13</xdr:row>
      <xdr:rowOff>0</xdr:rowOff>
    </xdr:from>
    <xdr:ext cx="0" cy="0"/>
    <xdr:sp macro="" textlink="">
      <xdr:nvSpPr>
        <xdr:cNvPr id="7054" name="AutoShape 9"/>
        <xdr:cNvSpPr>
          <a:spLocks noChangeArrowheads="1"/>
        </xdr:cNvSpPr>
      </xdr:nvSpPr>
      <xdr:spPr bwMode="auto">
        <a:xfrm>
          <a:off x="670560" y="2057400"/>
          <a:ext cx="7620" cy="7620"/>
        </a:xfrm>
        <a:prstGeom prst="rect">
          <a:avLst/>
        </a:prstGeom>
        <a:noFill/>
        <a:ln>
          <a:noFill/>
        </a:ln>
        <a:extLst/>
      </xdr:spPr>
    </xdr:sp>
    <xdr:clientData fLocksWithSheet="0"/>
  </xdr:oneCellAnchor>
  <xdr:oneCellAnchor>
    <xdr:from>
      <xdr:col>1</xdr:col>
      <xdr:colOff>190500</xdr:colOff>
      <xdr:row>13</xdr:row>
      <xdr:rowOff>0</xdr:rowOff>
    </xdr:from>
    <xdr:ext cx="0" cy="0"/>
    <xdr:sp macro="" textlink="">
      <xdr:nvSpPr>
        <xdr:cNvPr id="7056" name="AutoShape 11"/>
        <xdr:cNvSpPr>
          <a:spLocks noChangeArrowheads="1"/>
        </xdr:cNvSpPr>
      </xdr:nvSpPr>
      <xdr:spPr bwMode="auto">
        <a:xfrm>
          <a:off x="708660" y="2057400"/>
          <a:ext cx="7620" cy="7620"/>
        </a:xfrm>
        <a:prstGeom prst="rect">
          <a:avLst/>
        </a:prstGeom>
        <a:noFill/>
        <a:ln>
          <a:noFill/>
        </a:ln>
        <a:extLst/>
      </xdr:spPr>
    </xdr:sp>
    <xdr:clientData fLocksWithSheet="0"/>
  </xdr:oneCellAnchor>
  <xdr:oneCellAnchor>
    <xdr:from>
      <xdr:col>1</xdr:col>
      <xdr:colOff>19050</xdr:colOff>
      <xdr:row>13</xdr:row>
      <xdr:rowOff>0</xdr:rowOff>
    </xdr:from>
    <xdr:ext cx="0" cy="0"/>
    <xdr:sp macro="" textlink="">
      <xdr:nvSpPr>
        <xdr:cNvPr id="7058" name="AutoShape 2"/>
        <xdr:cNvSpPr>
          <a:spLocks noChangeArrowheads="1"/>
        </xdr:cNvSpPr>
      </xdr:nvSpPr>
      <xdr:spPr bwMode="auto">
        <a:xfrm>
          <a:off x="533400" y="2057400"/>
          <a:ext cx="7620" cy="7620"/>
        </a:xfrm>
        <a:prstGeom prst="rect">
          <a:avLst/>
        </a:prstGeom>
        <a:noFill/>
        <a:ln>
          <a:noFill/>
        </a:ln>
        <a:extLst/>
      </xdr:spPr>
    </xdr:sp>
    <xdr:clientData fLocksWithSheet="0"/>
  </xdr:oneCellAnchor>
  <xdr:oneCellAnchor>
    <xdr:from>
      <xdr:col>1</xdr:col>
      <xdr:colOff>57150</xdr:colOff>
      <xdr:row>13</xdr:row>
      <xdr:rowOff>0</xdr:rowOff>
    </xdr:from>
    <xdr:ext cx="0" cy="0"/>
    <xdr:sp macro="" textlink="">
      <xdr:nvSpPr>
        <xdr:cNvPr id="7060" name="AutoShape 4"/>
        <xdr:cNvSpPr>
          <a:spLocks noChangeArrowheads="1"/>
        </xdr:cNvSpPr>
      </xdr:nvSpPr>
      <xdr:spPr bwMode="auto">
        <a:xfrm>
          <a:off x="571500" y="2057400"/>
          <a:ext cx="7620" cy="7620"/>
        </a:xfrm>
        <a:prstGeom prst="rect">
          <a:avLst/>
        </a:prstGeom>
        <a:noFill/>
        <a:ln>
          <a:noFill/>
        </a:ln>
        <a:extLst/>
      </xdr:spPr>
    </xdr:sp>
    <xdr:clientData fLocksWithSheet="0"/>
  </xdr:oneCellAnchor>
  <xdr:oneCellAnchor>
    <xdr:from>
      <xdr:col>1</xdr:col>
      <xdr:colOff>152400</xdr:colOff>
      <xdr:row>13</xdr:row>
      <xdr:rowOff>0</xdr:rowOff>
    </xdr:from>
    <xdr:ext cx="0" cy="0"/>
    <xdr:sp macro="" textlink="">
      <xdr:nvSpPr>
        <xdr:cNvPr id="7065" name="AutoShape 9"/>
        <xdr:cNvSpPr>
          <a:spLocks noChangeArrowheads="1"/>
        </xdr:cNvSpPr>
      </xdr:nvSpPr>
      <xdr:spPr bwMode="auto">
        <a:xfrm>
          <a:off x="670560" y="2057400"/>
          <a:ext cx="7620" cy="7620"/>
        </a:xfrm>
        <a:prstGeom prst="rect">
          <a:avLst/>
        </a:prstGeom>
        <a:noFill/>
        <a:ln>
          <a:noFill/>
        </a:ln>
        <a:extLst/>
      </xdr:spPr>
    </xdr:sp>
    <xdr:clientData fLocksWithSheet="0"/>
  </xdr:oneCellAnchor>
  <xdr:oneCellAnchor>
    <xdr:from>
      <xdr:col>1</xdr:col>
      <xdr:colOff>190500</xdr:colOff>
      <xdr:row>13</xdr:row>
      <xdr:rowOff>0</xdr:rowOff>
    </xdr:from>
    <xdr:ext cx="0" cy="0"/>
    <xdr:sp macro="" textlink="">
      <xdr:nvSpPr>
        <xdr:cNvPr id="7067" name="AutoShape 11"/>
        <xdr:cNvSpPr>
          <a:spLocks noChangeArrowheads="1"/>
        </xdr:cNvSpPr>
      </xdr:nvSpPr>
      <xdr:spPr bwMode="auto">
        <a:xfrm>
          <a:off x="708660" y="2057400"/>
          <a:ext cx="7620" cy="7620"/>
        </a:xfrm>
        <a:prstGeom prst="rect">
          <a:avLst/>
        </a:prstGeom>
        <a:noFill/>
        <a:ln>
          <a:noFill/>
        </a:ln>
        <a:extLst/>
      </xdr:spPr>
    </xdr:sp>
    <xdr:clientData fLocksWithSheet="0"/>
  </xdr:oneCellAnchor>
  <xdr:oneCellAnchor>
    <xdr:from>
      <xdr:col>1</xdr:col>
      <xdr:colOff>0</xdr:colOff>
      <xdr:row>13</xdr:row>
      <xdr:rowOff>0</xdr:rowOff>
    </xdr:from>
    <xdr:ext cx="0" cy="0"/>
    <xdr:pic>
      <xdr:nvPicPr>
        <xdr:cNvPr id="2" name="image15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38100</xdr:colOff>
      <xdr:row>13</xdr:row>
      <xdr:rowOff>0</xdr:rowOff>
    </xdr:from>
    <xdr:ext cx="0" cy="0"/>
    <xdr:pic>
      <xdr:nvPicPr>
        <xdr:cNvPr id="3" name="image16.pn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76200</xdr:colOff>
      <xdr:row>13</xdr:row>
      <xdr:rowOff>0</xdr:rowOff>
    </xdr:from>
    <xdr:ext cx="0" cy="0"/>
    <xdr:pic>
      <xdr:nvPicPr>
        <xdr:cNvPr id="4" name="image17.pn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95250</xdr:colOff>
      <xdr:row>13</xdr:row>
      <xdr:rowOff>0</xdr:rowOff>
    </xdr:from>
    <xdr:ext cx="0" cy="0"/>
    <xdr:pic>
      <xdr:nvPicPr>
        <xdr:cNvPr id="5" name="image18.pn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114300</xdr:colOff>
      <xdr:row>13</xdr:row>
      <xdr:rowOff>0</xdr:rowOff>
    </xdr:from>
    <xdr:ext cx="0" cy="0"/>
    <xdr:pic>
      <xdr:nvPicPr>
        <xdr:cNvPr id="6" name="image19.pn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133350</xdr:colOff>
      <xdr:row>13</xdr:row>
      <xdr:rowOff>0</xdr:rowOff>
    </xdr:from>
    <xdr:ext cx="0" cy="0"/>
    <xdr:pic>
      <xdr:nvPicPr>
        <xdr:cNvPr id="7" name="image20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171450</xdr:colOff>
      <xdr:row>13</xdr:row>
      <xdr:rowOff>0</xdr:rowOff>
    </xdr:from>
    <xdr:ext cx="0" cy="0"/>
    <xdr:pic>
      <xdr:nvPicPr>
        <xdr:cNvPr id="8" name="image21.pn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13</xdr:row>
      <xdr:rowOff>0</xdr:rowOff>
    </xdr:from>
    <xdr:ext cx="0" cy="0"/>
    <xdr:pic>
      <xdr:nvPicPr>
        <xdr:cNvPr id="9" name="image22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38100</xdr:colOff>
      <xdr:row>13</xdr:row>
      <xdr:rowOff>0</xdr:rowOff>
    </xdr:from>
    <xdr:ext cx="0" cy="0"/>
    <xdr:pic>
      <xdr:nvPicPr>
        <xdr:cNvPr id="10" name="image23.pn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76200</xdr:colOff>
      <xdr:row>13</xdr:row>
      <xdr:rowOff>0</xdr:rowOff>
    </xdr:from>
    <xdr:ext cx="0" cy="0"/>
    <xdr:pic>
      <xdr:nvPicPr>
        <xdr:cNvPr id="11" name="image24.pn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95250</xdr:colOff>
      <xdr:row>13</xdr:row>
      <xdr:rowOff>0</xdr:rowOff>
    </xdr:from>
    <xdr:ext cx="0" cy="0"/>
    <xdr:pic>
      <xdr:nvPicPr>
        <xdr:cNvPr id="12" name="image25.pn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114300</xdr:colOff>
      <xdr:row>13</xdr:row>
      <xdr:rowOff>0</xdr:rowOff>
    </xdr:from>
    <xdr:ext cx="0" cy="0"/>
    <xdr:pic>
      <xdr:nvPicPr>
        <xdr:cNvPr id="13" name="image26.pn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133350</xdr:colOff>
      <xdr:row>13</xdr:row>
      <xdr:rowOff>0</xdr:rowOff>
    </xdr:from>
    <xdr:ext cx="0" cy="0"/>
    <xdr:pic>
      <xdr:nvPicPr>
        <xdr:cNvPr id="14" name="image27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171450</xdr:colOff>
      <xdr:row>13</xdr:row>
      <xdr:rowOff>0</xdr:rowOff>
    </xdr:from>
    <xdr:ext cx="0" cy="0"/>
    <xdr:pic>
      <xdr:nvPicPr>
        <xdr:cNvPr id="15" name="image28.pn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19050</xdr:colOff>
      <xdr:row>13</xdr:row>
      <xdr:rowOff>0</xdr:rowOff>
    </xdr:from>
    <xdr:ext cx="0" cy="0"/>
    <xdr:sp macro="" textlink="">
      <xdr:nvSpPr>
        <xdr:cNvPr id="9095" name="AutoShape 2"/>
        <xdr:cNvSpPr>
          <a:spLocks noChangeArrowheads="1"/>
        </xdr:cNvSpPr>
      </xdr:nvSpPr>
      <xdr:spPr bwMode="auto">
        <a:xfrm>
          <a:off x="533400" y="2042160"/>
          <a:ext cx="7620" cy="7620"/>
        </a:xfrm>
        <a:prstGeom prst="rect">
          <a:avLst/>
        </a:prstGeom>
        <a:noFill/>
        <a:ln>
          <a:noFill/>
        </a:ln>
        <a:extLst/>
      </xdr:spPr>
    </xdr:sp>
    <xdr:clientData fLocksWithSheet="0"/>
  </xdr:oneCellAnchor>
  <xdr:oneCellAnchor>
    <xdr:from>
      <xdr:col>1</xdr:col>
      <xdr:colOff>57150</xdr:colOff>
      <xdr:row>13</xdr:row>
      <xdr:rowOff>0</xdr:rowOff>
    </xdr:from>
    <xdr:ext cx="0" cy="0"/>
    <xdr:sp macro="" textlink="">
      <xdr:nvSpPr>
        <xdr:cNvPr id="9097" name="AutoShape 4"/>
        <xdr:cNvSpPr>
          <a:spLocks noChangeArrowheads="1"/>
        </xdr:cNvSpPr>
      </xdr:nvSpPr>
      <xdr:spPr bwMode="auto">
        <a:xfrm>
          <a:off x="571500" y="2042160"/>
          <a:ext cx="7620" cy="7620"/>
        </a:xfrm>
        <a:prstGeom prst="rect">
          <a:avLst/>
        </a:prstGeom>
        <a:noFill/>
        <a:ln>
          <a:noFill/>
        </a:ln>
        <a:extLst/>
      </xdr:spPr>
    </xdr:sp>
    <xdr:clientData fLocksWithSheet="0"/>
  </xdr:oneCellAnchor>
  <xdr:oneCellAnchor>
    <xdr:from>
      <xdr:col>1</xdr:col>
      <xdr:colOff>152400</xdr:colOff>
      <xdr:row>13</xdr:row>
      <xdr:rowOff>0</xdr:rowOff>
    </xdr:from>
    <xdr:ext cx="0" cy="0"/>
    <xdr:sp macro="" textlink="">
      <xdr:nvSpPr>
        <xdr:cNvPr id="9102" name="AutoShape 9"/>
        <xdr:cNvSpPr>
          <a:spLocks noChangeArrowheads="1"/>
        </xdr:cNvSpPr>
      </xdr:nvSpPr>
      <xdr:spPr bwMode="auto">
        <a:xfrm>
          <a:off x="670560" y="2042160"/>
          <a:ext cx="7620" cy="7620"/>
        </a:xfrm>
        <a:prstGeom prst="rect">
          <a:avLst/>
        </a:prstGeom>
        <a:noFill/>
        <a:ln>
          <a:noFill/>
        </a:ln>
        <a:extLst/>
      </xdr:spPr>
    </xdr:sp>
    <xdr:clientData fLocksWithSheet="0"/>
  </xdr:oneCellAnchor>
  <xdr:oneCellAnchor>
    <xdr:from>
      <xdr:col>1</xdr:col>
      <xdr:colOff>190500</xdr:colOff>
      <xdr:row>13</xdr:row>
      <xdr:rowOff>0</xdr:rowOff>
    </xdr:from>
    <xdr:ext cx="0" cy="0"/>
    <xdr:sp macro="" textlink="">
      <xdr:nvSpPr>
        <xdr:cNvPr id="9104" name="AutoShape 11"/>
        <xdr:cNvSpPr>
          <a:spLocks noChangeArrowheads="1"/>
        </xdr:cNvSpPr>
      </xdr:nvSpPr>
      <xdr:spPr bwMode="auto">
        <a:xfrm>
          <a:off x="708660" y="2042160"/>
          <a:ext cx="7620" cy="7620"/>
        </a:xfrm>
        <a:prstGeom prst="rect">
          <a:avLst/>
        </a:prstGeom>
        <a:noFill/>
        <a:ln>
          <a:noFill/>
        </a:ln>
        <a:extLst/>
      </xdr:spPr>
    </xdr:sp>
    <xdr:clientData fLocksWithSheet="0"/>
  </xdr:oneCellAnchor>
  <xdr:oneCellAnchor>
    <xdr:from>
      <xdr:col>1</xdr:col>
      <xdr:colOff>19050</xdr:colOff>
      <xdr:row>13</xdr:row>
      <xdr:rowOff>0</xdr:rowOff>
    </xdr:from>
    <xdr:ext cx="0" cy="0"/>
    <xdr:sp macro="" textlink="">
      <xdr:nvSpPr>
        <xdr:cNvPr id="9106" name="AutoShape 2"/>
        <xdr:cNvSpPr>
          <a:spLocks noChangeArrowheads="1"/>
        </xdr:cNvSpPr>
      </xdr:nvSpPr>
      <xdr:spPr bwMode="auto">
        <a:xfrm>
          <a:off x="533400" y="2042160"/>
          <a:ext cx="7620" cy="7620"/>
        </a:xfrm>
        <a:prstGeom prst="rect">
          <a:avLst/>
        </a:prstGeom>
        <a:noFill/>
        <a:ln>
          <a:noFill/>
        </a:ln>
        <a:extLst/>
      </xdr:spPr>
    </xdr:sp>
    <xdr:clientData fLocksWithSheet="0"/>
  </xdr:oneCellAnchor>
  <xdr:oneCellAnchor>
    <xdr:from>
      <xdr:col>1</xdr:col>
      <xdr:colOff>57150</xdr:colOff>
      <xdr:row>13</xdr:row>
      <xdr:rowOff>0</xdr:rowOff>
    </xdr:from>
    <xdr:ext cx="0" cy="0"/>
    <xdr:sp macro="" textlink="">
      <xdr:nvSpPr>
        <xdr:cNvPr id="9108" name="AutoShape 4"/>
        <xdr:cNvSpPr>
          <a:spLocks noChangeArrowheads="1"/>
        </xdr:cNvSpPr>
      </xdr:nvSpPr>
      <xdr:spPr bwMode="auto">
        <a:xfrm>
          <a:off x="571500" y="2042160"/>
          <a:ext cx="7620" cy="7620"/>
        </a:xfrm>
        <a:prstGeom prst="rect">
          <a:avLst/>
        </a:prstGeom>
        <a:noFill/>
        <a:ln>
          <a:noFill/>
        </a:ln>
        <a:extLst/>
      </xdr:spPr>
    </xdr:sp>
    <xdr:clientData fLocksWithSheet="0"/>
  </xdr:oneCellAnchor>
  <xdr:oneCellAnchor>
    <xdr:from>
      <xdr:col>1</xdr:col>
      <xdr:colOff>152400</xdr:colOff>
      <xdr:row>13</xdr:row>
      <xdr:rowOff>0</xdr:rowOff>
    </xdr:from>
    <xdr:ext cx="0" cy="0"/>
    <xdr:sp macro="" textlink="">
      <xdr:nvSpPr>
        <xdr:cNvPr id="9113" name="AutoShape 9"/>
        <xdr:cNvSpPr>
          <a:spLocks noChangeArrowheads="1"/>
        </xdr:cNvSpPr>
      </xdr:nvSpPr>
      <xdr:spPr bwMode="auto">
        <a:xfrm>
          <a:off x="670560" y="2042160"/>
          <a:ext cx="7620" cy="7620"/>
        </a:xfrm>
        <a:prstGeom prst="rect">
          <a:avLst/>
        </a:prstGeom>
        <a:noFill/>
        <a:ln>
          <a:noFill/>
        </a:ln>
        <a:extLst/>
      </xdr:spPr>
    </xdr:sp>
    <xdr:clientData fLocksWithSheet="0"/>
  </xdr:oneCellAnchor>
  <xdr:oneCellAnchor>
    <xdr:from>
      <xdr:col>1</xdr:col>
      <xdr:colOff>190500</xdr:colOff>
      <xdr:row>13</xdr:row>
      <xdr:rowOff>0</xdr:rowOff>
    </xdr:from>
    <xdr:ext cx="0" cy="0"/>
    <xdr:sp macro="" textlink="">
      <xdr:nvSpPr>
        <xdr:cNvPr id="9115" name="AutoShape 11"/>
        <xdr:cNvSpPr>
          <a:spLocks noChangeArrowheads="1"/>
        </xdr:cNvSpPr>
      </xdr:nvSpPr>
      <xdr:spPr bwMode="auto">
        <a:xfrm>
          <a:off x="708660" y="2042160"/>
          <a:ext cx="7620" cy="7620"/>
        </a:xfrm>
        <a:prstGeom prst="rect">
          <a:avLst/>
        </a:prstGeom>
        <a:noFill/>
        <a:ln>
          <a:noFill/>
        </a:ln>
        <a:extLst/>
      </xdr:spPr>
    </xdr:sp>
    <xdr:clientData fLocksWithSheet="0"/>
  </xdr:oneCellAnchor>
  <xdr:oneCellAnchor>
    <xdr:from>
      <xdr:col>1</xdr:col>
      <xdr:colOff>0</xdr:colOff>
      <xdr:row>13</xdr:row>
      <xdr:rowOff>0</xdr:rowOff>
    </xdr:from>
    <xdr:ext cx="0" cy="0"/>
    <xdr:pic>
      <xdr:nvPicPr>
        <xdr:cNvPr id="2" name="image29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38100</xdr:colOff>
      <xdr:row>13</xdr:row>
      <xdr:rowOff>0</xdr:rowOff>
    </xdr:from>
    <xdr:ext cx="0" cy="0"/>
    <xdr:pic>
      <xdr:nvPicPr>
        <xdr:cNvPr id="3" name="image30.pn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76200</xdr:colOff>
      <xdr:row>13</xdr:row>
      <xdr:rowOff>0</xdr:rowOff>
    </xdr:from>
    <xdr:ext cx="0" cy="0"/>
    <xdr:pic>
      <xdr:nvPicPr>
        <xdr:cNvPr id="4" name="image31.pn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95250</xdr:colOff>
      <xdr:row>13</xdr:row>
      <xdr:rowOff>0</xdr:rowOff>
    </xdr:from>
    <xdr:ext cx="0" cy="0"/>
    <xdr:pic>
      <xdr:nvPicPr>
        <xdr:cNvPr id="5" name="image32.pn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114300</xdr:colOff>
      <xdr:row>13</xdr:row>
      <xdr:rowOff>0</xdr:rowOff>
    </xdr:from>
    <xdr:ext cx="0" cy="0"/>
    <xdr:pic>
      <xdr:nvPicPr>
        <xdr:cNvPr id="6" name="image33.pn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133350</xdr:colOff>
      <xdr:row>13</xdr:row>
      <xdr:rowOff>0</xdr:rowOff>
    </xdr:from>
    <xdr:ext cx="0" cy="0"/>
    <xdr:pic>
      <xdr:nvPicPr>
        <xdr:cNvPr id="7" name="image34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171450</xdr:colOff>
      <xdr:row>13</xdr:row>
      <xdr:rowOff>0</xdr:rowOff>
    </xdr:from>
    <xdr:ext cx="0" cy="0"/>
    <xdr:pic>
      <xdr:nvPicPr>
        <xdr:cNvPr id="8" name="image35.pn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13</xdr:row>
      <xdr:rowOff>0</xdr:rowOff>
    </xdr:from>
    <xdr:ext cx="0" cy="0"/>
    <xdr:pic>
      <xdr:nvPicPr>
        <xdr:cNvPr id="9" name="image36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38100</xdr:colOff>
      <xdr:row>13</xdr:row>
      <xdr:rowOff>0</xdr:rowOff>
    </xdr:from>
    <xdr:ext cx="0" cy="0"/>
    <xdr:pic>
      <xdr:nvPicPr>
        <xdr:cNvPr id="10" name="image37.pn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76200</xdr:colOff>
      <xdr:row>13</xdr:row>
      <xdr:rowOff>0</xdr:rowOff>
    </xdr:from>
    <xdr:ext cx="0" cy="0"/>
    <xdr:pic>
      <xdr:nvPicPr>
        <xdr:cNvPr id="11" name="image38.pn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95250</xdr:colOff>
      <xdr:row>13</xdr:row>
      <xdr:rowOff>0</xdr:rowOff>
    </xdr:from>
    <xdr:ext cx="0" cy="0"/>
    <xdr:pic>
      <xdr:nvPicPr>
        <xdr:cNvPr id="12" name="image39.pn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114300</xdr:colOff>
      <xdr:row>13</xdr:row>
      <xdr:rowOff>0</xdr:rowOff>
    </xdr:from>
    <xdr:ext cx="0" cy="0"/>
    <xdr:pic>
      <xdr:nvPicPr>
        <xdr:cNvPr id="13" name="image40.pn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133350</xdr:colOff>
      <xdr:row>13</xdr:row>
      <xdr:rowOff>0</xdr:rowOff>
    </xdr:from>
    <xdr:ext cx="0" cy="0"/>
    <xdr:pic>
      <xdr:nvPicPr>
        <xdr:cNvPr id="14" name="image4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171450</xdr:colOff>
      <xdr:row>13</xdr:row>
      <xdr:rowOff>0</xdr:rowOff>
    </xdr:from>
    <xdr:ext cx="0" cy="0"/>
    <xdr:pic>
      <xdr:nvPicPr>
        <xdr:cNvPr id="15" name="image42.pn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19050</xdr:colOff>
      <xdr:row>13</xdr:row>
      <xdr:rowOff>0</xdr:rowOff>
    </xdr:from>
    <xdr:ext cx="0" cy="0"/>
    <xdr:sp macro="" textlink="">
      <xdr:nvSpPr>
        <xdr:cNvPr id="25" name="AutoShape 2"/>
        <xdr:cNvSpPr>
          <a:spLocks noChangeArrowheads="1"/>
        </xdr:cNvSpPr>
      </xdr:nvSpPr>
      <xdr:spPr bwMode="auto">
        <a:xfrm>
          <a:off x="533400" y="2042160"/>
          <a:ext cx="7620" cy="7620"/>
        </a:xfrm>
        <a:prstGeom prst="rect">
          <a:avLst/>
        </a:prstGeom>
        <a:noFill/>
        <a:ln>
          <a:noFill/>
        </a:ln>
        <a:extLst/>
      </xdr:spPr>
    </xdr:sp>
    <xdr:clientData fLocksWithSheet="0"/>
  </xdr:oneCellAnchor>
  <xdr:oneCellAnchor>
    <xdr:from>
      <xdr:col>1</xdr:col>
      <xdr:colOff>57150</xdr:colOff>
      <xdr:row>13</xdr:row>
      <xdr:rowOff>0</xdr:rowOff>
    </xdr:from>
    <xdr:ext cx="0" cy="0"/>
    <xdr:sp macro="" textlink="">
      <xdr:nvSpPr>
        <xdr:cNvPr id="27" name="AutoShape 4"/>
        <xdr:cNvSpPr>
          <a:spLocks noChangeArrowheads="1"/>
        </xdr:cNvSpPr>
      </xdr:nvSpPr>
      <xdr:spPr bwMode="auto">
        <a:xfrm>
          <a:off x="571500" y="2042160"/>
          <a:ext cx="7620" cy="7620"/>
        </a:xfrm>
        <a:prstGeom prst="rect">
          <a:avLst/>
        </a:prstGeom>
        <a:noFill/>
        <a:ln>
          <a:noFill/>
        </a:ln>
        <a:extLst/>
      </xdr:spPr>
    </xdr:sp>
    <xdr:clientData fLocksWithSheet="0"/>
  </xdr:oneCellAnchor>
  <xdr:oneCellAnchor>
    <xdr:from>
      <xdr:col>1</xdr:col>
      <xdr:colOff>152400</xdr:colOff>
      <xdr:row>13</xdr:row>
      <xdr:rowOff>0</xdr:rowOff>
    </xdr:from>
    <xdr:ext cx="0" cy="0"/>
    <xdr:sp macro="" textlink="">
      <xdr:nvSpPr>
        <xdr:cNvPr id="32" name="AutoShape 9"/>
        <xdr:cNvSpPr>
          <a:spLocks noChangeArrowheads="1"/>
        </xdr:cNvSpPr>
      </xdr:nvSpPr>
      <xdr:spPr bwMode="auto">
        <a:xfrm>
          <a:off x="670560" y="2042160"/>
          <a:ext cx="7620" cy="7620"/>
        </a:xfrm>
        <a:prstGeom prst="rect">
          <a:avLst/>
        </a:prstGeom>
        <a:noFill/>
        <a:ln>
          <a:noFill/>
        </a:ln>
        <a:extLst/>
      </xdr:spPr>
    </xdr:sp>
    <xdr:clientData fLocksWithSheet="0"/>
  </xdr:oneCellAnchor>
  <xdr:oneCellAnchor>
    <xdr:from>
      <xdr:col>1</xdr:col>
      <xdr:colOff>190500</xdr:colOff>
      <xdr:row>13</xdr:row>
      <xdr:rowOff>0</xdr:rowOff>
    </xdr:from>
    <xdr:ext cx="0" cy="0"/>
    <xdr:sp macro="" textlink="">
      <xdr:nvSpPr>
        <xdr:cNvPr id="34" name="AutoShape 11"/>
        <xdr:cNvSpPr>
          <a:spLocks noChangeArrowheads="1"/>
        </xdr:cNvSpPr>
      </xdr:nvSpPr>
      <xdr:spPr bwMode="auto">
        <a:xfrm>
          <a:off x="708660" y="2042160"/>
          <a:ext cx="7620" cy="7620"/>
        </a:xfrm>
        <a:prstGeom prst="rect">
          <a:avLst/>
        </a:prstGeom>
        <a:noFill/>
        <a:ln>
          <a:noFill/>
        </a:ln>
        <a:extLst/>
      </xdr:spPr>
    </xdr:sp>
    <xdr:clientData fLocksWithSheet="0"/>
  </xdr:oneCellAnchor>
  <xdr:oneCellAnchor>
    <xdr:from>
      <xdr:col>1</xdr:col>
      <xdr:colOff>19050</xdr:colOff>
      <xdr:row>13</xdr:row>
      <xdr:rowOff>0</xdr:rowOff>
    </xdr:from>
    <xdr:ext cx="0" cy="0"/>
    <xdr:sp macro="" textlink="">
      <xdr:nvSpPr>
        <xdr:cNvPr id="36" name="AutoShape 2"/>
        <xdr:cNvSpPr>
          <a:spLocks noChangeArrowheads="1"/>
        </xdr:cNvSpPr>
      </xdr:nvSpPr>
      <xdr:spPr bwMode="auto">
        <a:xfrm>
          <a:off x="533400" y="2042160"/>
          <a:ext cx="7620" cy="7620"/>
        </a:xfrm>
        <a:prstGeom prst="rect">
          <a:avLst/>
        </a:prstGeom>
        <a:noFill/>
        <a:ln>
          <a:noFill/>
        </a:ln>
        <a:extLst/>
      </xdr:spPr>
    </xdr:sp>
    <xdr:clientData fLocksWithSheet="0"/>
  </xdr:oneCellAnchor>
  <xdr:oneCellAnchor>
    <xdr:from>
      <xdr:col>1</xdr:col>
      <xdr:colOff>57150</xdr:colOff>
      <xdr:row>13</xdr:row>
      <xdr:rowOff>0</xdr:rowOff>
    </xdr:from>
    <xdr:ext cx="0" cy="0"/>
    <xdr:sp macro="" textlink="">
      <xdr:nvSpPr>
        <xdr:cNvPr id="38" name="AutoShape 4"/>
        <xdr:cNvSpPr>
          <a:spLocks noChangeArrowheads="1"/>
        </xdr:cNvSpPr>
      </xdr:nvSpPr>
      <xdr:spPr bwMode="auto">
        <a:xfrm>
          <a:off x="571500" y="2042160"/>
          <a:ext cx="7620" cy="7620"/>
        </a:xfrm>
        <a:prstGeom prst="rect">
          <a:avLst/>
        </a:prstGeom>
        <a:noFill/>
        <a:ln>
          <a:noFill/>
        </a:ln>
        <a:extLst/>
      </xdr:spPr>
    </xdr:sp>
    <xdr:clientData fLocksWithSheet="0"/>
  </xdr:oneCellAnchor>
  <xdr:oneCellAnchor>
    <xdr:from>
      <xdr:col>1</xdr:col>
      <xdr:colOff>152400</xdr:colOff>
      <xdr:row>13</xdr:row>
      <xdr:rowOff>0</xdr:rowOff>
    </xdr:from>
    <xdr:ext cx="0" cy="0"/>
    <xdr:sp macro="" textlink="">
      <xdr:nvSpPr>
        <xdr:cNvPr id="43" name="AutoShape 9"/>
        <xdr:cNvSpPr>
          <a:spLocks noChangeArrowheads="1"/>
        </xdr:cNvSpPr>
      </xdr:nvSpPr>
      <xdr:spPr bwMode="auto">
        <a:xfrm>
          <a:off x="670560" y="2042160"/>
          <a:ext cx="7620" cy="7620"/>
        </a:xfrm>
        <a:prstGeom prst="rect">
          <a:avLst/>
        </a:prstGeom>
        <a:noFill/>
        <a:ln>
          <a:noFill/>
        </a:ln>
        <a:extLst/>
      </xdr:spPr>
    </xdr:sp>
    <xdr:clientData fLocksWithSheet="0"/>
  </xdr:oneCellAnchor>
  <xdr:oneCellAnchor>
    <xdr:from>
      <xdr:col>1</xdr:col>
      <xdr:colOff>190500</xdr:colOff>
      <xdr:row>13</xdr:row>
      <xdr:rowOff>0</xdr:rowOff>
    </xdr:from>
    <xdr:ext cx="0" cy="0"/>
    <xdr:sp macro="" textlink="">
      <xdr:nvSpPr>
        <xdr:cNvPr id="45" name="AutoShape 11"/>
        <xdr:cNvSpPr>
          <a:spLocks noChangeArrowheads="1"/>
        </xdr:cNvSpPr>
      </xdr:nvSpPr>
      <xdr:spPr bwMode="auto">
        <a:xfrm>
          <a:off x="708660" y="2042160"/>
          <a:ext cx="7620" cy="7620"/>
        </a:xfrm>
        <a:prstGeom prst="rect">
          <a:avLst/>
        </a:prstGeom>
        <a:noFill/>
        <a:ln>
          <a:noFill/>
        </a:ln>
        <a:extLst/>
      </xdr:spPr>
    </xdr:sp>
    <xdr:clientData fLocksWithSheet="0"/>
  </xdr:oneCellAnchor>
  <xdr:oneCellAnchor>
    <xdr:from>
      <xdr:col>1</xdr:col>
      <xdr:colOff>0</xdr:colOff>
      <xdr:row>13</xdr:row>
      <xdr:rowOff>0</xdr:rowOff>
    </xdr:from>
    <xdr:ext cx="0" cy="0"/>
    <xdr:pic>
      <xdr:nvPicPr>
        <xdr:cNvPr id="2" name="image43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38100</xdr:colOff>
      <xdr:row>13</xdr:row>
      <xdr:rowOff>0</xdr:rowOff>
    </xdr:from>
    <xdr:ext cx="0" cy="0"/>
    <xdr:pic>
      <xdr:nvPicPr>
        <xdr:cNvPr id="3" name="image44.pn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76200</xdr:colOff>
      <xdr:row>13</xdr:row>
      <xdr:rowOff>0</xdr:rowOff>
    </xdr:from>
    <xdr:ext cx="0" cy="0"/>
    <xdr:pic>
      <xdr:nvPicPr>
        <xdr:cNvPr id="4" name="image45.pn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95250</xdr:colOff>
      <xdr:row>13</xdr:row>
      <xdr:rowOff>0</xdr:rowOff>
    </xdr:from>
    <xdr:ext cx="0" cy="0"/>
    <xdr:pic>
      <xdr:nvPicPr>
        <xdr:cNvPr id="5" name="image46.pn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114300</xdr:colOff>
      <xdr:row>13</xdr:row>
      <xdr:rowOff>0</xdr:rowOff>
    </xdr:from>
    <xdr:ext cx="0" cy="0"/>
    <xdr:pic>
      <xdr:nvPicPr>
        <xdr:cNvPr id="6" name="image47.pn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133350</xdr:colOff>
      <xdr:row>13</xdr:row>
      <xdr:rowOff>0</xdr:rowOff>
    </xdr:from>
    <xdr:ext cx="0" cy="0"/>
    <xdr:pic>
      <xdr:nvPicPr>
        <xdr:cNvPr id="7" name="image48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171450</xdr:colOff>
      <xdr:row>13</xdr:row>
      <xdr:rowOff>0</xdr:rowOff>
    </xdr:from>
    <xdr:ext cx="0" cy="0"/>
    <xdr:pic>
      <xdr:nvPicPr>
        <xdr:cNvPr id="8" name="image49.pn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13</xdr:row>
      <xdr:rowOff>0</xdr:rowOff>
    </xdr:from>
    <xdr:ext cx="0" cy="0"/>
    <xdr:pic>
      <xdr:nvPicPr>
        <xdr:cNvPr id="9" name="image50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38100</xdr:colOff>
      <xdr:row>13</xdr:row>
      <xdr:rowOff>0</xdr:rowOff>
    </xdr:from>
    <xdr:ext cx="0" cy="0"/>
    <xdr:pic>
      <xdr:nvPicPr>
        <xdr:cNvPr id="10" name="image51.pn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76200</xdr:colOff>
      <xdr:row>13</xdr:row>
      <xdr:rowOff>0</xdr:rowOff>
    </xdr:from>
    <xdr:ext cx="0" cy="0"/>
    <xdr:pic>
      <xdr:nvPicPr>
        <xdr:cNvPr id="11" name="image52.pn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95250</xdr:colOff>
      <xdr:row>13</xdr:row>
      <xdr:rowOff>0</xdr:rowOff>
    </xdr:from>
    <xdr:ext cx="0" cy="0"/>
    <xdr:pic>
      <xdr:nvPicPr>
        <xdr:cNvPr id="12" name="image53.pn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114300</xdr:colOff>
      <xdr:row>13</xdr:row>
      <xdr:rowOff>0</xdr:rowOff>
    </xdr:from>
    <xdr:ext cx="0" cy="0"/>
    <xdr:pic>
      <xdr:nvPicPr>
        <xdr:cNvPr id="13" name="image54.pn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133350</xdr:colOff>
      <xdr:row>13</xdr:row>
      <xdr:rowOff>0</xdr:rowOff>
    </xdr:from>
    <xdr:ext cx="0" cy="0"/>
    <xdr:pic>
      <xdr:nvPicPr>
        <xdr:cNvPr id="14" name="image55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171450</xdr:colOff>
      <xdr:row>13</xdr:row>
      <xdr:rowOff>0</xdr:rowOff>
    </xdr:from>
    <xdr:ext cx="0" cy="0"/>
    <xdr:pic>
      <xdr:nvPicPr>
        <xdr:cNvPr id="15" name="image56.pn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uluc/AppData/Local/Microsoft/Windows/Temporary%20Internet%20Files/Content.Outlook/IOUZANG3/Mineral%20Royalty%20%20Base%20and%20Precious%20Metal%20Prices%20July%202015%20(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0"/>
  <sheetViews>
    <sheetView workbookViewId="0"/>
  </sheetViews>
  <sheetFormatPr defaultColWidth="12.5703125" defaultRowHeight="15" customHeight="1"/>
  <cols>
    <col min="1" max="11" width="9.140625" customWidth="1"/>
  </cols>
  <sheetData>
    <row r="1" spans="1:11" ht="12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2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2.7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12.7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 ht="12.7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1" ht="12.75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ht="12.75" customHeight="1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 ht="12.75" customHeight="1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ht="12.7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 ht="12.7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12.7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 ht="12.75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11" ht="12.75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1:11" ht="12.7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1:11" ht="12.7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</row>
    <row r="16" spans="1:11" ht="12.75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1:11" ht="12.75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</row>
    <row r="18" spans="1:11" ht="12.7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</row>
    <row r="19" spans="1:11" ht="12.7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</row>
    <row r="20" spans="1:11" ht="12.7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</row>
    <row r="21" spans="1:11" ht="12.7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1" ht="12.7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1" ht="12.7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1" ht="12.7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1" ht="12.7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1" ht="12.7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1" ht="12.7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1" ht="12.7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1" ht="12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1" ht="12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1" ht="12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1" ht="12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1" ht="12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 ht="12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1" ht="12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 ht="12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 ht="12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ht="12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</sheetData>
  <pageMargins left="0.7" right="0.7" top="0.75" bottom="0.75" header="0" footer="0"/>
  <pageSetup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0"/>
  <sheetViews>
    <sheetView workbookViewId="0"/>
  </sheetViews>
  <sheetFormatPr defaultColWidth="12.5703125" defaultRowHeight="15" customHeight="1"/>
  <cols>
    <col min="1" max="1" width="7.42578125" customWidth="1"/>
    <col min="2" max="2" width="12" customWidth="1"/>
    <col min="3" max="3" width="17.42578125" customWidth="1"/>
    <col min="4" max="4" width="13.42578125" customWidth="1"/>
    <col min="5" max="5" width="14.5703125" customWidth="1"/>
    <col min="6" max="6" width="17.42578125" customWidth="1"/>
    <col min="7" max="7" width="19.140625" customWidth="1"/>
    <col min="8" max="8" width="19" customWidth="1"/>
    <col min="9" max="9" width="9.42578125" customWidth="1"/>
    <col min="10" max="10" width="9" customWidth="1"/>
    <col min="11" max="12" width="8.5703125" customWidth="1"/>
    <col min="13" max="13" width="7" customWidth="1"/>
    <col min="14" max="14" width="11.85546875" customWidth="1"/>
    <col min="15" max="15" width="9.140625" customWidth="1"/>
  </cols>
  <sheetData>
    <row r="1" spans="1:15" ht="11.25" customHeight="1">
      <c r="A1" s="122" t="s">
        <v>31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1"/>
      <c r="O1" s="34"/>
    </row>
    <row r="2" spans="1:15" ht="11.25" customHeight="1">
      <c r="A2" s="35" t="s">
        <v>1</v>
      </c>
      <c r="B2" s="35" t="s">
        <v>2</v>
      </c>
      <c r="C2" s="35" t="s">
        <v>3</v>
      </c>
      <c r="D2" s="35" t="s">
        <v>4</v>
      </c>
      <c r="E2" s="35" t="s">
        <v>5</v>
      </c>
      <c r="F2" s="35" t="s">
        <v>6</v>
      </c>
      <c r="G2" s="35" t="s">
        <v>16</v>
      </c>
      <c r="H2" s="35" t="s">
        <v>17</v>
      </c>
      <c r="I2" s="35" t="s">
        <v>24</v>
      </c>
      <c r="J2" s="35" t="s">
        <v>7</v>
      </c>
      <c r="K2" s="35" t="s">
        <v>8</v>
      </c>
      <c r="L2" s="35" t="s">
        <v>9</v>
      </c>
      <c r="M2" s="35" t="s">
        <v>10</v>
      </c>
      <c r="N2" s="35" t="s">
        <v>11</v>
      </c>
      <c r="O2" s="34"/>
    </row>
    <row r="3" spans="1:15" ht="11.25" customHeight="1">
      <c r="A3" s="56"/>
      <c r="B3" s="56" t="s">
        <v>12</v>
      </c>
      <c r="C3" s="56" t="s">
        <v>12</v>
      </c>
      <c r="D3" s="57" t="s">
        <v>12</v>
      </c>
      <c r="E3" s="57" t="s">
        <v>12</v>
      </c>
      <c r="F3" s="57" t="s">
        <v>18</v>
      </c>
      <c r="G3" s="57" t="s">
        <v>19</v>
      </c>
      <c r="H3" s="57" t="s">
        <v>20</v>
      </c>
      <c r="I3" s="57" t="s">
        <v>25</v>
      </c>
      <c r="J3" s="57" t="s">
        <v>13</v>
      </c>
      <c r="K3" s="57" t="s">
        <v>13</v>
      </c>
      <c r="L3" s="57" t="s">
        <v>13</v>
      </c>
      <c r="M3" s="57" t="s">
        <v>13</v>
      </c>
      <c r="N3" s="57" t="s">
        <v>13</v>
      </c>
      <c r="O3" s="34"/>
    </row>
    <row r="4" spans="1:15" ht="11.25" customHeight="1">
      <c r="A4" s="58"/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34"/>
    </row>
    <row r="5" spans="1:15" ht="11.25" customHeight="1">
      <c r="A5" s="60">
        <v>42736</v>
      </c>
      <c r="B5" s="61">
        <v>5736.99</v>
      </c>
      <c r="C5" s="61">
        <v>34738.1</v>
      </c>
      <c r="D5" s="61">
        <v>9980.7099999999991</v>
      </c>
      <c r="E5" s="62">
        <v>2321.875</v>
      </c>
      <c r="F5" s="62">
        <v>1505</v>
      </c>
      <c r="G5" s="62">
        <v>1118.8</v>
      </c>
      <c r="H5" s="62">
        <v>5.5</v>
      </c>
      <c r="I5" s="63">
        <v>2236.25</v>
      </c>
      <c r="J5" s="62">
        <v>1192.635</v>
      </c>
      <c r="K5" s="62">
        <v>747.38</v>
      </c>
      <c r="L5" s="62">
        <v>971.33</v>
      </c>
      <c r="M5" s="62">
        <v>16.809999999999999</v>
      </c>
      <c r="N5" s="62">
        <v>0.94</v>
      </c>
      <c r="O5" s="34"/>
    </row>
    <row r="6" spans="1:15" ht="11.25" customHeight="1">
      <c r="A6" s="60">
        <v>42767</v>
      </c>
      <c r="B6" s="63">
        <v>5941.1</v>
      </c>
      <c r="C6" s="63">
        <v>42725.535600000003</v>
      </c>
      <c r="D6" s="63">
        <v>10615.63</v>
      </c>
      <c r="E6" s="63">
        <v>2187.5</v>
      </c>
      <c r="F6" s="63">
        <v>1505</v>
      </c>
      <c r="G6" s="63">
        <v>924.00596602277267</v>
      </c>
      <c r="H6" s="63">
        <v>5.5</v>
      </c>
      <c r="I6" s="63">
        <v>2321.2399999999998</v>
      </c>
      <c r="J6" s="63">
        <v>1233.875</v>
      </c>
      <c r="K6" s="63">
        <v>773.9</v>
      </c>
      <c r="L6" s="63">
        <v>1006.875</v>
      </c>
      <c r="M6" s="63">
        <v>17.874300000000002</v>
      </c>
      <c r="N6" s="63">
        <v>0.93689986282578874</v>
      </c>
      <c r="O6" s="34"/>
    </row>
    <row r="7" spans="1:15" ht="11.25" customHeight="1">
      <c r="A7" s="60">
        <v>42795</v>
      </c>
      <c r="B7" s="63">
        <v>5821.09</v>
      </c>
      <c r="C7" s="63">
        <v>53605.335299999992</v>
      </c>
      <c r="D7" s="63">
        <v>10225.65</v>
      </c>
      <c r="E7" s="63">
        <v>2046</v>
      </c>
      <c r="F7" s="63">
        <v>1505</v>
      </c>
      <c r="G7" s="63">
        <v>929.59999999999991</v>
      </c>
      <c r="H7" s="63">
        <v>5.2</v>
      </c>
      <c r="I7" s="63">
        <v>2276.75</v>
      </c>
      <c r="J7" s="63">
        <v>1114.44</v>
      </c>
      <c r="K7" s="63">
        <v>775.67</v>
      </c>
      <c r="L7" s="63">
        <v>963.30500000000006</v>
      </c>
      <c r="M7" s="63">
        <v>17.874300000000002</v>
      </c>
      <c r="N7" s="63">
        <v>0.86528189910979236</v>
      </c>
      <c r="O7" s="34"/>
    </row>
    <row r="8" spans="1:15" ht="11.25" customHeight="1">
      <c r="A8" s="60">
        <v>42826</v>
      </c>
      <c r="B8" s="64">
        <v>5697.36</v>
      </c>
      <c r="C8" s="64">
        <v>56394.18</v>
      </c>
      <c r="D8" s="64">
        <v>9664.86</v>
      </c>
      <c r="E8" s="65">
        <v>2143.75</v>
      </c>
      <c r="F8" s="63">
        <v>1505</v>
      </c>
      <c r="G8" s="65">
        <v>912.38</v>
      </c>
      <c r="H8" s="65">
        <v>5.2</v>
      </c>
      <c r="I8" s="63">
        <v>2230.7800000000002</v>
      </c>
      <c r="J8" s="65">
        <v>1266.3900000000001</v>
      </c>
      <c r="K8" s="65">
        <v>799.53</v>
      </c>
      <c r="L8" s="65">
        <v>960.53</v>
      </c>
      <c r="M8" s="65">
        <v>18.059999999999999</v>
      </c>
      <c r="N8" s="65">
        <v>1.38</v>
      </c>
      <c r="O8" s="40"/>
    </row>
    <row r="9" spans="1:15" ht="11.25" customHeight="1">
      <c r="A9" s="66">
        <v>42856</v>
      </c>
      <c r="B9" s="67">
        <v>5591.5</v>
      </c>
      <c r="C9" s="67">
        <v>54916.9</v>
      </c>
      <c r="D9" s="63">
        <v>9154.2900000000009</v>
      </c>
      <c r="E9" s="68">
        <v>2010</v>
      </c>
      <c r="F9" s="63">
        <v>1505</v>
      </c>
      <c r="G9" s="65">
        <v>912.38</v>
      </c>
      <c r="H9" s="65">
        <v>5.2</v>
      </c>
      <c r="I9" s="63">
        <v>2131.67</v>
      </c>
      <c r="J9" s="63">
        <v>1218.9000000000001</v>
      </c>
      <c r="K9" s="63">
        <v>819.1</v>
      </c>
      <c r="L9" s="63">
        <v>942.5</v>
      </c>
      <c r="M9" s="63">
        <v>17.43</v>
      </c>
      <c r="N9" s="63">
        <v>0.98</v>
      </c>
      <c r="O9" s="34"/>
    </row>
    <row r="10" spans="1:15" ht="11.25" customHeight="1">
      <c r="A10" s="60">
        <v>42887</v>
      </c>
      <c r="B10" s="69">
        <v>5699.08</v>
      </c>
      <c r="C10" s="69">
        <v>59359.39</v>
      </c>
      <c r="D10" s="69">
        <v>8927.61</v>
      </c>
      <c r="E10" s="63">
        <v>1959.73</v>
      </c>
      <c r="F10" s="63">
        <v>1505</v>
      </c>
      <c r="G10" s="63">
        <v>911.79700000000003</v>
      </c>
      <c r="H10" s="63">
        <v>5.15</v>
      </c>
      <c r="I10" s="63">
        <v>2130.64</v>
      </c>
      <c r="J10" s="63">
        <v>1260.77</v>
      </c>
      <c r="K10" s="63">
        <v>863.78</v>
      </c>
      <c r="L10" s="63">
        <v>931.94</v>
      </c>
      <c r="M10" s="63">
        <v>16.95</v>
      </c>
      <c r="N10" s="63">
        <v>1.31</v>
      </c>
      <c r="O10" s="34"/>
    </row>
    <row r="11" spans="1:15" ht="11.25" customHeight="1">
      <c r="A11" s="60">
        <v>42917</v>
      </c>
      <c r="B11" s="62">
        <v>5978.11</v>
      </c>
      <c r="C11" s="62">
        <v>62611.207999999991</v>
      </c>
      <c r="D11" s="62">
        <v>9478.69</v>
      </c>
      <c r="E11" s="62">
        <v>1739.365</v>
      </c>
      <c r="F11" s="62">
        <v>1505</v>
      </c>
      <c r="G11" s="62">
        <v>977.58900000000006</v>
      </c>
      <c r="H11" s="62">
        <v>5.54</v>
      </c>
      <c r="I11" s="62">
        <v>2265.85</v>
      </c>
      <c r="J11" s="62">
        <v>1235.6600000000001</v>
      </c>
      <c r="K11" s="62">
        <v>855.84</v>
      </c>
      <c r="L11" s="62">
        <v>917.69</v>
      </c>
      <c r="M11" s="62">
        <v>16.14</v>
      </c>
      <c r="N11" s="62">
        <v>1.2</v>
      </c>
      <c r="O11" s="49"/>
    </row>
    <row r="12" spans="1:15" ht="11.25" customHeight="1">
      <c r="A12" s="60">
        <v>42948</v>
      </c>
      <c r="B12" s="63">
        <v>6477.68</v>
      </c>
      <c r="C12" s="63">
        <v>63790.679700000001</v>
      </c>
      <c r="D12" s="63">
        <v>10848.52</v>
      </c>
      <c r="E12" s="61">
        <v>1768.0549999999998</v>
      </c>
      <c r="F12" s="61">
        <v>1505</v>
      </c>
      <c r="G12" s="63">
        <v>1033.1732807613951</v>
      </c>
      <c r="H12" s="63">
        <v>6.07</v>
      </c>
      <c r="I12" s="63">
        <v>2356.7600000000002</v>
      </c>
      <c r="J12" s="63">
        <v>1282.02</v>
      </c>
      <c r="K12" s="61">
        <v>911.29500000000007</v>
      </c>
      <c r="L12" s="61">
        <v>972.13499999999999</v>
      </c>
      <c r="M12" s="63">
        <v>16.909100000000002</v>
      </c>
      <c r="N12" s="70">
        <v>1.0703017832647463</v>
      </c>
      <c r="O12" s="34"/>
    </row>
    <row r="13" spans="1:15" ht="11.25" customHeight="1">
      <c r="A13" s="60">
        <v>42979</v>
      </c>
      <c r="B13" s="63">
        <v>6582.68</v>
      </c>
      <c r="C13" s="63">
        <v>64341.83</v>
      </c>
      <c r="D13" s="63">
        <v>11230.36</v>
      </c>
      <c r="E13" s="63">
        <v>1865</v>
      </c>
      <c r="F13" s="61">
        <v>1505</v>
      </c>
      <c r="G13" s="63">
        <v>1033.68</v>
      </c>
      <c r="H13" s="63">
        <v>4.47</v>
      </c>
      <c r="I13" s="63">
        <v>2393.5100000000002</v>
      </c>
      <c r="J13" s="63">
        <v>989.25</v>
      </c>
      <c r="K13" s="63">
        <v>936</v>
      </c>
      <c r="L13" s="71">
        <v>967.67</v>
      </c>
      <c r="M13" s="63">
        <v>17.45</v>
      </c>
      <c r="N13" s="63">
        <v>1.05</v>
      </c>
      <c r="O13" s="34"/>
    </row>
    <row r="14" spans="1:15" ht="11.25" customHeight="1">
      <c r="A14" s="60">
        <v>43009</v>
      </c>
      <c r="B14" s="61">
        <v>6796.84</v>
      </c>
      <c r="C14" s="63">
        <v>65697.679999999993</v>
      </c>
      <c r="D14" s="63">
        <v>11319.66</v>
      </c>
      <c r="E14" s="63">
        <v>1893.75</v>
      </c>
      <c r="F14" s="63">
        <v>1505</v>
      </c>
      <c r="G14" s="63">
        <v>964.41</v>
      </c>
      <c r="H14" s="63">
        <v>5.0999999999999996</v>
      </c>
      <c r="I14" s="63">
        <v>2505.7600000000002</v>
      </c>
      <c r="J14" s="63">
        <v>1280.0999999999999</v>
      </c>
      <c r="K14" s="63">
        <v>957.93</v>
      </c>
      <c r="L14" s="63">
        <v>921.3</v>
      </c>
      <c r="M14" s="63">
        <v>16.940000000000001</v>
      </c>
      <c r="N14" s="63">
        <v>1.19</v>
      </c>
      <c r="O14" s="34"/>
    </row>
    <row r="15" spans="1:15" ht="11.25" customHeight="1">
      <c r="A15" s="60">
        <v>43040</v>
      </c>
      <c r="B15" s="61">
        <v>6825.09</v>
      </c>
      <c r="C15" s="63">
        <v>67384.210300000006</v>
      </c>
      <c r="D15" s="63">
        <v>11989.89</v>
      </c>
      <c r="E15" s="61">
        <v>1796.67</v>
      </c>
      <c r="F15" s="63">
        <v>1505</v>
      </c>
      <c r="G15" s="63">
        <v>907.88177563517684</v>
      </c>
      <c r="H15" s="63">
        <v>5.0999999999999996</v>
      </c>
      <c r="I15" s="63">
        <v>2463.8000000000002</v>
      </c>
      <c r="J15" s="63">
        <v>1282.7350000000001</v>
      </c>
      <c r="K15" s="61">
        <v>999.65</v>
      </c>
      <c r="L15" s="63">
        <v>933.45499999999993</v>
      </c>
      <c r="M15" s="63">
        <v>17.004999999999999</v>
      </c>
      <c r="N15" s="63">
        <v>1.2290809327846366</v>
      </c>
      <c r="O15" s="34"/>
    </row>
    <row r="16" spans="1:15" ht="11.25" customHeight="1">
      <c r="A16" s="60">
        <v>43070</v>
      </c>
      <c r="B16" s="61">
        <v>6800.63</v>
      </c>
      <c r="C16" s="63">
        <v>75894.043499999985</v>
      </c>
      <c r="D16" s="61">
        <v>11405.66</v>
      </c>
      <c r="E16" s="63">
        <v>1784.4450000000002</v>
      </c>
      <c r="F16" s="63">
        <v>1505</v>
      </c>
      <c r="G16" s="72">
        <v>1261.8479878495509</v>
      </c>
      <c r="H16" s="63">
        <v>5.46</v>
      </c>
      <c r="I16" s="61">
        <v>2508.1999999999998</v>
      </c>
      <c r="J16" s="63">
        <v>1263.47</v>
      </c>
      <c r="K16" s="63">
        <v>1019.65</v>
      </c>
      <c r="L16" s="63">
        <v>906.08999999999992</v>
      </c>
      <c r="M16" s="63">
        <v>16.16</v>
      </c>
      <c r="N16" s="63">
        <v>1.25</v>
      </c>
      <c r="O16" s="34"/>
    </row>
    <row r="17" spans="1:15" ht="11.25" customHeight="1">
      <c r="A17" s="60"/>
      <c r="B17" s="63"/>
      <c r="C17" s="63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34"/>
    </row>
    <row r="18" spans="1:15" ht="11.25" customHeight="1">
      <c r="A18" s="60"/>
      <c r="B18" s="63"/>
      <c r="C18" s="63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34"/>
    </row>
    <row r="19" spans="1:15" ht="11.25" customHeight="1">
      <c r="A19" s="73" t="s">
        <v>21</v>
      </c>
      <c r="B19" s="74"/>
      <c r="C19" s="74"/>
      <c r="D19" s="74"/>
      <c r="E19" s="74"/>
      <c r="F19" s="74"/>
      <c r="G19" s="74"/>
      <c r="H19" s="74"/>
      <c r="I19" s="74"/>
      <c r="J19" s="75"/>
      <c r="K19" s="61"/>
      <c r="L19" s="61"/>
      <c r="M19" s="76"/>
      <c r="N19" s="76"/>
      <c r="O19" s="34"/>
    </row>
    <row r="20" spans="1:15" ht="11.25" customHeight="1">
      <c r="A20" s="34"/>
      <c r="B20" s="34"/>
      <c r="C20" s="40"/>
      <c r="D20" s="40"/>
      <c r="E20" s="40"/>
      <c r="F20" s="40"/>
      <c r="G20" s="40"/>
      <c r="H20" s="40"/>
      <c r="I20" s="40"/>
      <c r="J20" s="34"/>
      <c r="K20" s="34"/>
      <c r="L20" s="34"/>
      <c r="M20" s="34"/>
      <c r="N20" s="54"/>
      <c r="O20" s="34"/>
    </row>
    <row r="21" spans="1:15" ht="11.25" customHeight="1">
      <c r="A21" s="34"/>
      <c r="B21" s="40"/>
      <c r="C21" s="40"/>
      <c r="D21" s="40"/>
      <c r="E21" s="40"/>
      <c r="F21" s="40"/>
      <c r="G21" s="40"/>
      <c r="H21" s="77"/>
      <c r="I21" s="77"/>
      <c r="J21" s="34"/>
      <c r="K21" s="34"/>
      <c r="L21" s="34"/>
      <c r="M21" s="34"/>
      <c r="N21" s="77"/>
      <c r="O21" s="34"/>
    </row>
    <row r="22" spans="1:15" ht="11.25" customHeight="1">
      <c r="A22" s="34"/>
      <c r="B22" s="34"/>
      <c r="C22" s="40"/>
      <c r="D22" s="40"/>
      <c r="E22" s="78"/>
      <c r="F22" s="79"/>
      <c r="G22" s="80"/>
      <c r="H22" s="40"/>
      <c r="I22" s="40"/>
      <c r="J22" s="34"/>
      <c r="K22" s="81"/>
      <c r="L22" s="81"/>
      <c r="M22" s="40"/>
      <c r="N22" s="40"/>
      <c r="O22" s="34"/>
    </row>
    <row r="23" spans="1:15" ht="11.25" customHeight="1">
      <c r="A23" s="34"/>
      <c r="B23" s="34"/>
      <c r="C23" s="40"/>
      <c r="D23" s="40"/>
      <c r="E23" s="40"/>
      <c r="F23" s="82"/>
      <c r="G23" s="77"/>
      <c r="H23" s="77"/>
      <c r="I23" s="77"/>
      <c r="J23" s="34"/>
      <c r="K23" s="83"/>
      <c r="L23" s="40"/>
      <c r="M23" s="40"/>
      <c r="N23" s="40"/>
      <c r="O23" s="34"/>
    </row>
    <row r="24" spans="1:15" ht="11.25" customHeight="1">
      <c r="A24" s="34"/>
      <c r="B24" s="40"/>
      <c r="C24" s="40"/>
      <c r="D24" s="40"/>
      <c r="E24" s="78"/>
      <c r="F24" s="84"/>
      <c r="G24" s="40"/>
      <c r="H24" s="77"/>
      <c r="I24" s="77"/>
      <c r="J24" s="34"/>
      <c r="K24" s="83"/>
      <c r="L24" s="85"/>
      <c r="M24" s="40"/>
      <c r="N24" s="85"/>
      <c r="O24" s="34"/>
    </row>
    <row r="25" spans="1:15" ht="11.25" customHeight="1">
      <c r="A25" s="34"/>
      <c r="B25" s="34"/>
      <c r="C25" s="40"/>
      <c r="D25" s="40"/>
      <c r="E25" s="40"/>
      <c r="F25" s="34"/>
      <c r="G25" s="40"/>
      <c r="H25" s="34"/>
      <c r="I25" s="77"/>
      <c r="J25" s="34"/>
      <c r="K25" s="40"/>
      <c r="L25" s="79"/>
      <c r="M25" s="79"/>
      <c r="N25" s="40"/>
      <c r="O25" s="34"/>
    </row>
    <row r="26" spans="1:15" ht="11.25" customHeight="1">
      <c r="A26" s="34"/>
      <c r="B26" s="40"/>
      <c r="C26" s="40"/>
      <c r="D26" s="40"/>
      <c r="E26" s="40"/>
      <c r="F26" s="40"/>
      <c r="G26" s="40"/>
      <c r="H26" s="77"/>
      <c r="I26" s="40"/>
      <c r="J26" s="34"/>
      <c r="K26" s="40"/>
      <c r="L26" s="40"/>
      <c r="M26" s="40"/>
      <c r="N26" s="40"/>
      <c r="O26" s="34"/>
    </row>
    <row r="27" spans="1:15" ht="11.25" customHeight="1">
      <c r="A27" s="34"/>
      <c r="B27" s="40"/>
      <c r="C27" s="40"/>
      <c r="D27" s="40"/>
      <c r="E27" s="40"/>
      <c r="F27" s="40"/>
      <c r="G27" s="40"/>
      <c r="H27" s="86"/>
      <c r="I27" s="40"/>
      <c r="J27" s="34"/>
      <c r="K27" s="40"/>
      <c r="L27" s="40"/>
      <c r="M27" s="40"/>
      <c r="N27" s="40"/>
      <c r="O27" s="34"/>
    </row>
    <row r="28" spans="1:15" ht="11.25" customHeight="1">
      <c r="A28" s="34"/>
      <c r="B28" s="40"/>
      <c r="C28" s="40"/>
      <c r="D28" s="40"/>
      <c r="E28" s="40"/>
      <c r="F28" s="40"/>
      <c r="G28" s="40"/>
      <c r="H28" s="34"/>
      <c r="I28" s="40"/>
      <c r="J28" s="34"/>
      <c r="K28" s="40"/>
      <c r="L28" s="40"/>
      <c r="M28" s="40"/>
      <c r="N28" s="40"/>
      <c r="O28" s="34"/>
    </row>
    <row r="29" spans="1:15" ht="11.25" customHeight="1">
      <c r="A29" s="34"/>
      <c r="B29" s="40"/>
      <c r="C29" s="40"/>
      <c r="D29" s="40"/>
      <c r="E29" s="40"/>
      <c r="F29" s="40"/>
      <c r="G29" s="40"/>
      <c r="H29" s="40"/>
      <c r="I29" s="40"/>
      <c r="J29" s="34"/>
      <c r="K29" s="40"/>
      <c r="L29" s="40"/>
      <c r="M29" s="40"/>
      <c r="N29" s="40"/>
      <c r="O29" s="34"/>
    </row>
    <row r="30" spans="1:15" ht="11.25" customHeight="1">
      <c r="A30" s="34"/>
      <c r="B30" s="40"/>
      <c r="C30" s="40"/>
      <c r="D30" s="40"/>
      <c r="E30" s="40"/>
      <c r="F30" s="40"/>
      <c r="G30" s="34"/>
      <c r="H30" s="40"/>
      <c r="I30" s="40"/>
      <c r="J30" s="40"/>
      <c r="K30" s="40"/>
      <c r="L30" s="40"/>
      <c r="M30" s="40"/>
      <c r="N30" s="40"/>
      <c r="O30" s="34"/>
    </row>
    <row r="31" spans="1:15" ht="11.25" customHeight="1">
      <c r="A31" s="34"/>
      <c r="B31" s="40"/>
      <c r="C31" s="40"/>
      <c r="D31" s="40"/>
      <c r="E31" s="79"/>
      <c r="F31" s="78"/>
      <c r="G31" s="40"/>
      <c r="H31" s="87"/>
      <c r="I31" s="87"/>
      <c r="J31" s="34"/>
      <c r="K31" s="40"/>
      <c r="L31" s="40"/>
      <c r="M31" s="40"/>
      <c r="N31" s="40"/>
      <c r="O31" s="34"/>
    </row>
    <row r="32" spans="1:15" ht="11.25" customHeight="1">
      <c r="A32" s="34"/>
      <c r="B32" s="40"/>
      <c r="C32" s="40"/>
      <c r="D32" s="40"/>
      <c r="E32" s="79"/>
      <c r="F32" s="87"/>
      <c r="G32" s="40"/>
      <c r="H32" s="87"/>
      <c r="I32" s="87"/>
      <c r="J32" s="40"/>
      <c r="K32" s="40"/>
      <c r="L32" s="40"/>
      <c r="M32" s="40"/>
      <c r="N32" s="40"/>
      <c r="O32" s="34"/>
    </row>
    <row r="33" spans="1:15" ht="11.25" customHeight="1">
      <c r="A33" s="34"/>
      <c r="B33" s="40"/>
      <c r="C33" s="40"/>
      <c r="D33" s="40"/>
      <c r="E33" s="40"/>
      <c r="F33" s="87"/>
      <c r="G33" s="40"/>
      <c r="H33" s="87"/>
      <c r="I33" s="87"/>
      <c r="J33" s="40"/>
      <c r="K33" s="40"/>
      <c r="L33" s="40"/>
      <c r="M33" s="40"/>
      <c r="N33" s="40"/>
      <c r="O33" s="34"/>
    </row>
    <row r="34" spans="1:15" ht="11.25" customHeight="1">
      <c r="A34" s="34"/>
      <c r="B34" s="40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34"/>
    </row>
    <row r="35" spans="1:15" ht="11.25" customHeight="1">
      <c r="A35" s="34"/>
      <c r="B35" s="40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34"/>
    </row>
    <row r="36" spans="1:15" ht="11.25" customHeight="1">
      <c r="A36" s="34"/>
      <c r="B36" s="40"/>
      <c r="C36" s="40"/>
      <c r="D36" s="40"/>
      <c r="E36" s="40"/>
      <c r="F36" s="87"/>
      <c r="G36" s="40"/>
      <c r="H36" s="40"/>
      <c r="I36" s="40"/>
      <c r="J36" s="40"/>
      <c r="K36" s="40"/>
      <c r="L36" s="40"/>
      <c r="M36" s="40"/>
      <c r="N36" s="40"/>
      <c r="O36" s="34"/>
    </row>
    <row r="37" spans="1:15" ht="11.25" customHeight="1">
      <c r="A37" s="34"/>
      <c r="B37" s="40"/>
      <c r="C37" s="40"/>
      <c r="D37" s="40"/>
      <c r="E37" s="40"/>
      <c r="F37" s="87"/>
      <c r="G37" s="40"/>
      <c r="H37" s="40"/>
      <c r="I37" s="40"/>
      <c r="J37" s="40"/>
      <c r="K37" s="40"/>
      <c r="L37" s="40"/>
      <c r="M37" s="40"/>
      <c r="N37" s="40"/>
      <c r="O37" s="34"/>
    </row>
    <row r="38" spans="1:15" ht="11.25" customHeight="1">
      <c r="A38" s="34"/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34"/>
    </row>
    <row r="39" spans="1:15" ht="11.25" customHeight="1">
      <c r="A39" s="34"/>
      <c r="B39" s="40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34"/>
    </row>
    <row r="40" spans="1:15" ht="11.25" customHeight="1">
      <c r="A40" s="34"/>
      <c r="B40" s="40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34"/>
    </row>
    <row r="41" spans="1:15" ht="11.25" customHeight="1">
      <c r="A41" s="34"/>
      <c r="B41" s="40"/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34"/>
    </row>
    <row r="42" spans="1:15" ht="11.25" customHeight="1">
      <c r="A42" s="34"/>
      <c r="B42" s="40"/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34"/>
    </row>
    <row r="43" spans="1:15" ht="11.25" customHeight="1">
      <c r="A43" s="34"/>
      <c r="B43" s="40"/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34"/>
    </row>
    <row r="44" spans="1:15" ht="11.25" customHeight="1">
      <c r="A44" s="34"/>
      <c r="B44" s="40"/>
      <c r="C44" s="40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34"/>
    </row>
    <row r="45" spans="1:15" ht="11.25" customHeight="1">
      <c r="A45" s="34"/>
      <c r="B45" s="40"/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34"/>
    </row>
    <row r="46" spans="1:15" ht="11.25" customHeight="1">
      <c r="A46" s="34"/>
      <c r="B46" s="40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34"/>
    </row>
    <row r="47" spans="1:15" ht="11.25" customHeight="1">
      <c r="A47" s="34"/>
      <c r="B47" s="40"/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34"/>
    </row>
    <row r="48" spans="1:15" ht="11.25" customHeight="1">
      <c r="A48" s="34"/>
      <c r="B48" s="40"/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34"/>
    </row>
    <row r="49" spans="1:15" ht="11.25" customHeight="1">
      <c r="A49" s="34"/>
      <c r="B49" s="40"/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34"/>
    </row>
    <row r="50" spans="1:15" ht="11.25" customHeight="1">
      <c r="A50" s="34"/>
      <c r="B50" s="34"/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</row>
    <row r="51" spans="1:15" ht="11.25" customHeight="1">
      <c r="A51" s="34"/>
      <c r="B51" s="34"/>
      <c r="C51" s="34"/>
      <c r="D51" s="34"/>
      <c r="E51" s="34"/>
      <c r="F51" s="34"/>
      <c r="G51" s="85"/>
      <c r="H51" s="34"/>
      <c r="I51" s="34"/>
      <c r="J51" s="34"/>
      <c r="K51" s="34"/>
      <c r="L51" s="34"/>
      <c r="M51" s="34"/>
      <c r="N51" s="34"/>
      <c r="O51" s="34"/>
    </row>
    <row r="52" spans="1:15" ht="11.25" customHeight="1">
      <c r="A52" s="34"/>
      <c r="B52" s="34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34"/>
    </row>
    <row r="53" spans="1:15" ht="11.25" customHeight="1">
      <c r="A53" s="34"/>
      <c r="B53" s="34"/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</row>
    <row r="54" spans="1:15" ht="11.25" customHeight="1">
      <c r="A54" s="34"/>
      <c r="B54" s="34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</row>
    <row r="55" spans="1:15" ht="11.25" customHeight="1">
      <c r="A55" s="34"/>
      <c r="B55" s="34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</row>
    <row r="56" spans="1:15" ht="11.25" customHeight="1">
      <c r="A56" s="34"/>
      <c r="B56" s="34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4"/>
    </row>
    <row r="57" spans="1:15" ht="11.25" customHeight="1">
      <c r="A57" s="34"/>
      <c r="B57" s="34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</row>
    <row r="58" spans="1:15" ht="11.25" customHeight="1">
      <c r="A58" s="34"/>
      <c r="B58" s="34"/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34"/>
    </row>
    <row r="59" spans="1:15" ht="11.25" customHeight="1">
      <c r="A59" s="34"/>
      <c r="B59" s="34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34"/>
    </row>
    <row r="60" spans="1:15" ht="11.25" customHeight="1">
      <c r="A60" s="34"/>
      <c r="B60" s="34"/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</row>
    <row r="61" spans="1:15" ht="11.25" customHeight="1">
      <c r="A61" s="34"/>
      <c r="B61" s="34"/>
      <c r="C61" s="34"/>
      <c r="D61" s="34"/>
      <c r="E61" s="34"/>
      <c r="F61" s="34"/>
      <c r="G61" s="34"/>
      <c r="H61" s="34"/>
      <c r="I61" s="34"/>
      <c r="J61" s="34"/>
      <c r="K61" s="34"/>
      <c r="L61" s="34"/>
      <c r="M61" s="34"/>
      <c r="N61" s="34"/>
      <c r="O61" s="34"/>
    </row>
    <row r="62" spans="1:15" ht="11.25" customHeight="1">
      <c r="A62" s="34"/>
      <c r="B62" s="34"/>
      <c r="C62" s="34"/>
      <c r="D62" s="34"/>
      <c r="E62" s="34"/>
      <c r="F62" s="34"/>
      <c r="G62" s="34"/>
      <c r="H62" s="34"/>
      <c r="I62" s="34"/>
      <c r="J62" s="34"/>
      <c r="K62" s="34"/>
      <c r="L62" s="34"/>
      <c r="M62" s="34"/>
      <c r="N62" s="34"/>
      <c r="O62" s="34"/>
    </row>
    <row r="63" spans="1:15" ht="11.25" customHeight="1">
      <c r="A63" s="34"/>
      <c r="B63" s="34"/>
      <c r="C63" s="34"/>
      <c r="D63" s="34"/>
      <c r="E63" s="34"/>
      <c r="F63" s="34"/>
      <c r="G63" s="34"/>
      <c r="H63" s="34"/>
      <c r="I63" s="34"/>
      <c r="J63" s="34"/>
      <c r="K63" s="34"/>
      <c r="L63" s="34"/>
      <c r="M63" s="34"/>
      <c r="N63" s="34"/>
      <c r="O63" s="34"/>
    </row>
    <row r="64" spans="1:15" ht="11.25" customHeight="1">
      <c r="A64" s="34"/>
      <c r="B64" s="34"/>
      <c r="C64" s="34"/>
      <c r="D64" s="34"/>
      <c r="E64" s="34"/>
      <c r="F64" s="34"/>
      <c r="G64" s="34"/>
      <c r="H64" s="34"/>
      <c r="I64" s="34"/>
      <c r="J64" s="34"/>
      <c r="K64" s="34"/>
      <c r="L64" s="34"/>
      <c r="M64" s="34"/>
      <c r="N64" s="34"/>
      <c r="O64" s="34"/>
    </row>
    <row r="65" spans="1:15" ht="11.25" customHeight="1">
      <c r="A65" s="34"/>
      <c r="B65" s="34"/>
      <c r="C65" s="34"/>
      <c r="D65" s="34"/>
      <c r="E65" s="34"/>
      <c r="F65" s="34"/>
      <c r="G65" s="34"/>
      <c r="H65" s="34"/>
      <c r="I65" s="34"/>
      <c r="J65" s="34"/>
      <c r="K65" s="34"/>
      <c r="L65" s="34"/>
      <c r="M65" s="34"/>
      <c r="N65" s="34"/>
      <c r="O65" s="34"/>
    </row>
    <row r="66" spans="1:15" ht="11.25" customHeight="1">
      <c r="A66" s="34"/>
      <c r="B66" s="34"/>
      <c r="C66" s="34"/>
      <c r="D66" s="34"/>
      <c r="E66" s="34"/>
      <c r="F66" s="34"/>
      <c r="G66" s="34"/>
      <c r="H66" s="34"/>
      <c r="I66" s="34"/>
      <c r="J66" s="34"/>
      <c r="K66" s="34"/>
      <c r="L66" s="34"/>
      <c r="M66" s="34"/>
      <c r="N66" s="34"/>
      <c r="O66" s="34"/>
    </row>
    <row r="67" spans="1:15" ht="11.25" customHeight="1">
      <c r="A67" s="34"/>
      <c r="B67" s="34"/>
      <c r="C67" s="34"/>
      <c r="D67" s="34"/>
      <c r="E67" s="34"/>
      <c r="F67" s="34"/>
      <c r="G67" s="34"/>
      <c r="H67" s="34"/>
      <c r="I67" s="34"/>
      <c r="J67" s="34"/>
      <c r="K67" s="34"/>
      <c r="L67" s="34"/>
      <c r="M67" s="34"/>
      <c r="N67" s="34"/>
      <c r="O67" s="34"/>
    </row>
    <row r="68" spans="1:15" ht="11.25" customHeight="1">
      <c r="A68" s="34"/>
      <c r="B68" s="34"/>
      <c r="C68" s="34"/>
      <c r="D68" s="34"/>
      <c r="E68" s="34"/>
      <c r="F68" s="34"/>
      <c r="G68" s="34"/>
      <c r="H68" s="34"/>
      <c r="I68" s="34"/>
      <c r="J68" s="34"/>
      <c r="K68" s="34"/>
      <c r="L68" s="34"/>
      <c r="M68" s="34"/>
      <c r="N68" s="34"/>
      <c r="O68" s="34"/>
    </row>
    <row r="69" spans="1:15" ht="11.25" customHeight="1">
      <c r="A69" s="34"/>
      <c r="B69" s="34"/>
      <c r="C69" s="34"/>
      <c r="D69" s="34"/>
      <c r="E69" s="34"/>
      <c r="F69" s="34"/>
      <c r="G69" s="34"/>
      <c r="H69" s="34"/>
      <c r="I69" s="34"/>
      <c r="J69" s="34"/>
      <c r="K69" s="34"/>
      <c r="L69" s="34"/>
      <c r="M69" s="34"/>
      <c r="N69" s="34"/>
      <c r="O69" s="34"/>
    </row>
    <row r="70" spans="1:15" ht="11.25" customHeight="1">
      <c r="A70" s="34"/>
      <c r="B70" s="34"/>
      <c r="C70" s="34"/>
      <c r="D70" s="34"/>
      <c r="E70" s="34"/>
      <c r="F70" s="34"/>
      <c r="G70" s="34"/>
      <c r="H70" s="34"/>
      <c r="I70" s="34"/>
      <c r="J70" s="34"/>
      <c r="K70" s="34"/>
      <c r="L70" s="34"/>
      <c r="M70" s="34"/>
      <c r="N70" s="34"/>
      <c r="O70" s="34"/>
    </row>
    <row r="71" spans="1:15" ht="11.25" customHeight="1">
      <c r="A71" s="34"/>
      <c r="B71" s="34"/>
      <c r="C71" s="34"/>
      <c r="D71" s="34"/>
      <c r="E71" s="34"/>
      <c r="F71" s="34"/>
      <c r="G71" s="34"/>
      <c r="H71" s="34"/>
      <c r="I71" s="34"/>
      <c r="J71" s="34"/>
      <c r="K71" s="34"/>
      <c r="L71" s="34"/>
      <c r="M71" s="34"/>
      <c r="N71" s="34"/>
      <c r="O71" s="34"/>
    </row>
    <row r="72" spans="1:15" ht="11.25" customHeight="1">
      <c r="A72" s="34"/>
      <c r="B72" s="34"/>
      <c r="C72" s="34"/>
      <c r="D72" s="34"/>
      <c r="E72" s="34"/>
      <c r="F72" s="34"/>
      <c r="G72" s="34"/>
      <c r="H72" s="34"/>
      <c r="I72" s="34"/>
      <c r="J72" s="34"/>
      <c r="K72" s="34"/>
      <c r="L72" s="34"/>
      <c r="M72" s="34"/>
      <c r="N72" s="34"/>
      <c r="O72" s="34"/>
    </row>
    <row r="73" spans="1:15" ht="11.25" customHeight="1">
      <c r="A73" s="34"/>
      <c r="B73" s="34"/>
      <c r="C73" s="34"/>
      <c r="D73" s="34"/>
      <c r="E73" s="34"/>
      <c r="F73" s="34"/>
      <c r="G73" s="34"/>
      <c r="H73" s="34"/>
      <c r="I73" s="34"/>
      <c r="J73" s="34"/>
      <c r="K73" s="34"/>
      <c r="L73" s="34"/>
      <c r="M73" s="34"/>
      <c r="N73" s="34"/>
      <c r="O73" s="34"/>
    </row>
    <row r="74" spans="1:15" ht="11.25" customHeight="1">
      <c r="A74" s="34"/>
      <c r="B74" s="34"/>
      <c r="C74" s="34"/>
      <c r="D74" s="34"/>
      <c r="E74" s="34"/>
      <c r="F74" s="34"/>
      <c r="G74" s="34"/>
      <c r="H74" s="34"/>
      <c r="I74" s="34"/>
      <c r="J74" s="34"/>
      <c r="K74" s="34"/>
      <c r="L74" s="34"/>
      <c r="M74" s="34"/>
      <c r="N74" s="34"/>
      <c r="O74" s="34"/>
    </row>
    <row r="75" spans="1:15" ht="11.25" customHeight="1">
      <c r="A75" s="34"/>
      <c r="B75" s="34"/>
      <c r="C75" s="34"/>
      <c r="D75" s="34"/>
      <c r="E75" s="34"/>
      <c r="F75" s="34"/>
      <c r="G75" s="34"/>
      <c r="H75" s="34"/>
      <c r="I75" s="34"/>
      <c r="J75" s="34"/>
      <c r="K75" s="34"/>
      <c r="L75" s="34"/>
      <c r="M75" s="34"/>
      <c r="N75" s="34"/>
      <c r="O75" s="34"/>
    </row>
    <row r="76" spans="1:15" ht="11.25" customHeight="1">
      <c r="A76" s="34"/>
      <c r="B76" s="34"/>
      <c r="C76" s="34"/>
      <c r="D76" s="34"/>
      <c r="E76" s="34"/>
      <c r="F76" s="34"/>
      <c r="G76" s="34"/>
      <c r="H76" s="34"/>
      <c r="I76" s="34"/>
      <c r="J76" s="34"/>
      <c r="K76" s="34"/>
      <c r="L76" s="34"/>
      <c r="M76" s="34"/>
      <c r="N76" s="34"/>
      <c r="O76" s="34"/>
    </row>
    <row r="77" spans="1:15" ht="11.25" customHeight="1">
      <c r="A77" s="34"/>
      <c r="B77" s="34"/>
      <c r="C77" s="34"/>
      <c r="D77" s="34"/>
      <c r="E77" s="34"/>
      <c r="F77" s="34"/>
      <c r="G77" s="34"/>
      <c r="H77" s="34"/>
      <c r="I77" s="34"/>
      <c r="J77" s="34"/>
      <c r="K77" s="34"/>
      <c r="L77" s="34"/>
      <c r="M77" s="34"/>
      <c r="N77" s="34"/>
      <c r="O77" s="34"/>
    </row>
    <row r="78" spans="1:15" ht="11.25" customHeight="1">
      <c r="A78" s="34"/>
      <c r="B78" s="34"/>
      <c r="C78" s="34"/>
      <c r="D78" s="34"/>
      <c r="E78" s="34"/>
      <c r="F78" s="34"/>
      <c r="G78" s="34"/>
      <c r="H78" s="34"/>
      <c r="I78" s="34"/>
      <c r="J78" s="34"/>
      <c r="K78" s="34"/>
      <c r="L78" s="34"/>
      <c r="M78" s="34"/>
      <c r="N78" s="34"/>
      <c r="O78" s="34"/>
    </row>
    <row r="79" spans="1:15" ht="11.25" customHeight="1">
      <c r="A79" s="34"/>
      <c r="B79" s="34"/>
      <c r="C79" s="34"/>
      <c r="D79" s="34"/>
      <c r="E79" s="34"/>
      <c r="F79" s="34"/>
      <c r="G79" s="34"/>
      <c r="H79" s="34"/>
      <c r="I79" s="34"/>
      <c r="J79" s="34"/>
      <c r="K79" s="34"/>
      <c r="L79" s="34"/>
      <c r="M79" s="34"/>
      <c r="N79" s="34"/>
      <c r="O79" s="34"/>
    </row>
    <row r="80" spans="1:15" ht="11.25" customHeight="1">
      <c r="A80" s="34"/>
      <c r="B80" s="34"/>
      <c r="C80" s="34"/>
      <c r="D80" s="34"/>
      <c r="E80" s="34"/>
      <c r="F80" s="34"/>
      <c r="G80" s="34"/>
      <c r="H80" s="34"/>
      <c r="I80" s="34"/>
      <c r="J80" s="34"/>
      <c r="K80" s="34"/>
      <c r="L80" s="34"/>
      <c r="M80" s="34"/>
      <c r="N80" s="34"/>
      <c r="O80" s="34"/>
    </row>
    <row r="81" spans="1:15" ht="11.25" customHeight="1">
      <c r="A81" s="34"/>
      <c r="B81" s="34"/>
      <c r="C81" s="34"/>
      <c r="D81" s="34"/>
      <c r="E81" s="34"/>
      <c r="F81" s="34"/>
      <c r="G81" s="34"/>
      <c r="H81" s="34"/>
      <c r="I81" s="34"/>
      <c r="J81" s="34"/>
      <c r="K81" s="34"/>
      <c r="L81" s="34"/>
      <c r="M81" s="34"/>
      <c r="N81" s="34"/>
      <c r="O81" s="34"/>
    </row>
    <row r="82" spans="1:15" ht="11.25" customHeight="1">
      <c r="A82" s="34"/>
      <c r="B82" s="34"/>
      <c r="C82" s="34"/>
      <c r="D82" s="34"/>
      <c r="E82" s="34"/>
      <c r="F82" s="34"/>
      <c r="G82" s="34"/>
      <c r="H82" s="34"/>
      <c r="I82" s="34"/>
      <c r="J82" s="34"/>
      <c r="K82" s="34"/>
      <c r="L82" s="34"/>
      <c r="M82" s="34"/>
      <c r="N82" s="34"/>
      <c r="O82" s="34"/>
    </row>
    <row r="83" spans="1:15" ht="11.25" customHeight="1">
      <c r="A83" s="34"/>
      <c r="B83" s="34"/>
      <c r="C83" s="34"/>
      <c r="D83" s="34"/>
      <c r="E83" s="34"/>
      <c r="F83" s="34"/>
      <c r="G83" s="34"/>
      <c r="H83" s="34"/>
      <c r="I83" s="34"/>
      <c r="J83" s="34"/>
      <c r="K83" s="34"/>
      <c r="L83" s="34"/>
      <c r="M83" s="34"/>
      <c r="N83" s="34"/>
      <c r="O83" s="34"/>
    </row>
    <row r="84" spans="1:15" ht="11.25" customHeight="1">
      <c r="A84" s="34"/>
      <c r="B84" s="34"/>
      <c r="C84" s="34"/>
      <c r="D84" s="34"/>
      <c r="E84" s="34"/>
      <c r="F84" s="34"/>
      <c r="G84" s="34"/>
      <c r="H84" s="34"/>
      <c r="I84" s="34"/>
      <c r="J84" s="34"/>
      <c r="K84" s="34"/>
      <c r="L84" s="34"/>
      <c r="M84" s="34"/>
      <c r="N84" s="34"/>
      <c r="O84" s="34"/>
    </row>
    <row r="85" spans="1:15" ht="11.25" customHeight="1">
      <c r="A85" s="34"/>
      <c r="B85" s="34"/>
      <c r="C85" s="34"/>
      <c r="D85" s="34"/>
      <c r="E85" s="34"/>
      <c r="F85" s="34"/>
      <c r="G85" s="34"/>
      <c r="H85" s="34"/>
      <c r="I85" s="34"/>
      <c r="J85" s="34"/>
      <c r="K85" s="34"/>
      <c r="L85" s="34"/>
      <c r="M85" s="34"/>
      <c r="N85" s="34"/>
      <c r="O85" s="34"/>
    </row>
    <row r="86" spans="1:15" ht="11.25" customHeight="1">
      <c r="A86" s="34"/>
      <c r="B86" s="34"/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4"/>
      <c r="N86" s="34"/>
      <c r="O86" s="34"/>
    </row>
    <row r="87" spans="1:15" ht="11.25" customHeight="1">
      <c r="A87" s="34"/>
      <c r="B87" s="34"/>
      <c r="C87" s="34"/>
      <c r="D87" s="34"/>
      <c r="E87" s="34"/>
      <c r="F87" s="34"/>
      <c r="G87" s="34"/>
      <c r="H87" s="34"/>
      <c r="I87" s="34"/>
      <c r="J87" s="34"/>
      <c r="K87" s="34"/>
      <c r="L87" s="34"/>
      <c r="M87" s="34"/>
      <c r="N87" s="34"/>
      <c r="O87" s="34"/>
    </row>
    <row r="88" spans="1:15" ht="11.25" customHeight="1">
      <c r="A88" s="34"/>
      <c r="B88" s="34"/>
      <c r="C88" s="34"/>
      <c r="D88" s="34"/>
      <c r="E88" s="34"/>
      <c r="F88" s="34"/>
      <c r="G88" s="34"/>
      <c r="H88" s="34"/>
      <c r="I88" s="34"/>
      <c r="J88" s="34"/>
      <c r="K88" s="34"/>
      <c r="L88" s="34"/>
      <c r="M88" s="34"/>
      <c r="N88" s="34"/>
      <c r="O88" s="34"/>
    </row>
    <row r="89" spans="1:15" ht="11.25" customHeight="1">
      <c r="A89" s="34"/>
      <c r="B89" s="34"/>
      <c r="C89" s="34"/>
      <c r="D89" s="34"/>
      <c r="E89" s="34"/>
      <c r="F89" s="34"/>
      <c r="G89" s="34"/>
      <c r="H89" s="34"/>
      <c r="I89" s="34"/>
      <c r="J89" s="34"/>
      <c r="K89" s="34"/>
      <c r="L89" s="34"/>
      <c r="M89" s="34"/>
      <c r="N89" s="34"/>
      <c r="O89" s="34"/>
    </row>
    <row r="90" spans="1:15" ht="11.25" customHeight="1">
      <c r="A90" s="34"/>
      <c r="B90" s="34"/>
      <c r="C90" s="34"/>
      <c r="D90" s="34"/>
      <c r="E90" s="34"/>
      <c r="F90" s="34"/>
      <c r="G90" s="34"/>
      <c r="H90" s="34"/>
      <c r="I90" s="34"/>
      <c r="J90" s="34"/>
      <c r="K90" s="34"/>
      <c r="L90" s="34"/>
      <c r="M90" s="34"/>
      <c r="N90" s="34"/>
      <c r="O90" s="34"/>
    </row>
    <row r="91" spans="1:15" ht="11.25" customHeight="1">
      <c r="A91" s="34"/>
      <c r="B91" s="34"/>
      <c r="C91" s="34"/>
      <c r="D91" s="34"/>
      <c r="E91" s="34"/>
      <c r="F91" s="34"/>
      <c r="G91" s="34"/>
      <c r="H91" s="34"/>
      <c r="I91" s="34"/>
      <c r="J91" s="34"/>
      <c r="K91" s="34"/>
      <c r="L91" s="34"/>
      <c r="M91" s="34"/>
      <c r="N91" s="34"/>
      <c r="O91" s="34"/>
    </row>
    <row r="92" spans="1:15" ht="11.25" customHeight="1">
      <c r="A92" s="34"/>
      <c r="B92" s="34"/>
      <c r="C92" s="34"/>
      <c r="D92" s="34"/>
      <c r="E92" s="34"/>
      <c r="F92" s="34"/>
      <c r="G92" s="34"/>
      <c r="H92" s="34"/>
      <c r="I92" s="34"/>
      <c r="J92" s="34"/>
      <c r="K92" s="34"/>
      <c r="L92" s="34"/>
      <c r="M92" s="34"/>
      <c r="N92" s="34"/>
      <c r="O92" s="34"/>
    </row>
    <row r="93" spans="1:15" ht="11.25" customHeight="1">
      <c r="A93" s="34"/>
      <c r="B93" s="34"/>
      <c r="C93" s="34"/>
      <c r="D93" s="34"/>
      <c r="E93" s="34"/>
      <c r="F93" s="34"/>
      <c r="G93" s="34"/>
      <c r="H93" s="34"/>
      <c r="I93" s="34"/>
      <c r="J93" s="34"/>
      <c r="K93" s="34"/>
      <c r="L93" s="34"/>
      <c r="M93" s="34"/>
      <c r="N93" s="34"/>
      <c r="O93" s="34"/>
    </row>
    <row r="94" spans="1:15" ht="11.25" customHeight="1">
      <c r="A94" s="34"/>
      <c r="B94" s="34"/>
      <c r="C94" s="34"/>
      <c r="D94" s="34"/>
      <c r="E94" s="34"/>
      <c r="F94" s="34"/>
      <c r="G94" s="34"/>
      <c r="H94" s="34"/>
      <c r="I94" s="34"/>
      <c r="J94" s="34"/>
      <c r="K94" s="34"/>
      <c r="L94" s="34"/>
      <c r="M94" s="34"/>
      <c r="N94" s="34"/>
      <c r="O94" s="34"/>
    </row>
    <row r="95" spans="1:15" ht="11.25" customHeight="1">
      <c r="A95" s="34"/>
      <c r="B95" s="34"/>
      <c r="C95" s="34"/>
      <c r="D95" s="34"/>
      <c r="E95" s="34"/>
      <c r="F95" s="34"/>
      <c r="G95" s="34"/>
      <c r="H95" s="34"/>
      <c r="I95" s="34"/>
      <c r="J95" s="34"/>
      <c r="K95" s="34"/>
      <c r="L95" s="34"/>
      <c r="M95" s="34"/>
      <c r="N95" s="34"/>
      <c r="O95" s="34"/>
    </row>
    <row r="96" spans="1:15" ht="11.25" customHeight="1">
      <c r="A96" s="34"/>
      <c r="B96" s="34"/>
      <c r="C96" s="34"/>
      <c r="D96" s="34"/>
      <c r="E96" s="34"/>
      <c r="F96" s="34"/>
      <c r="G96" s="34"/>
      <c r="H96" s="34"/>
      <c r="I96" s="34"/>
      <c r="J96" s="34"/>
      <c r="K96" s="34"/>
      <c r="L96" s="34"/>
      <c r="M96" s="34"/>
      <c r="N96" s="34"/>
      <c r="O96" s="34"/>
    </row>
    <row r="97" spans="1:15" ht="11.25" customHeight="1">
      <c r="A97" s="34"/>
      <c r="B97" s="34"/>
      <c r="C97" s="34"/>
      <c r="D97" s="34"/>
      <c r="E97" s="34"/>
      <c r="F97" s="34"/>
      <c r="G97" s="34"/>
      <c r="H97" s="34"/>
      <c r="I97" s="34"/>
      <c r="J97" s="34"/>
      <c r="K97" s="34"/>
      <c r="L97" s="34"/>
      <c r="M97" s="34"/>
      <c r="N97" s="34"/>
      <c r="O97" s="34"/>
    </row>
    <row r="98" spans="1:15" ht="11.25" customHeight="1">
      <c r="A98" s="34"/>
      <c r="B98" s="34"/>
      <c r="C98" s="34"/>
      <c r="D98" s="34"/>
      <c r="E98" s="34"/>
      <c r="F98" s="34"/>
      <c r="G98" s="34"/>
      <c r="H98" s="34"/>
      <c r="I98" s="34"/>
      <c r="J98" s="34"/>
      <c r="K98" s="34"/>
      <c r="L98" s="34"/>
      <c r="M98" s="34"/>
      <c r="N98" s="34"/>
      <c r="O98" s="34"/>
    </row>
    <row r="99" spans="1:15" ht="11.25" customHeight="1">
      <c r="A99" s="34"/>
      <c r="B99" s="34"/>
      <c r="C99" s="34"/>
      <c r="D99" s="34"/>
      <c r="E99" s="34"/>
      <c r="F99" s="34"/>
      <c r="G99" s="34"/>
      <c r="H99" s="34"/>
      <c r="I99" s="34"/>
      <c r="J99" s="34"/>
      <c r="K99" s="34"/>
      <c r="L99" s="34"/>
      <c r="M99" s="34"/>
      <c r="N99" s="34"/>
      <c r="O99" s="34"/>
    </row>
    <row r="100" spans="1:15" ht="11.25" customHeight="1">
      <c r="A100" s="34"/>
      <c r="B100" s="34"/>
      <c r="C100" s="34"/>
      <c r="D100" s="34"/>
      <c r="E100" s="34"/>
      <c r="F100" s="34"/>
      <c r="G100" s="34"/>
      <c r="H100" s="34"/>
      <c r="I100" s="34"/>
      <c r="J100" s="34"/>
      <c r="K100" s="34"/>
      <c r="L100" s="34"/>
      <c r="M100" s="34"/>
      <c r="N100" s="34"/>
      <c r="O100" s="34"/>
    </row>
  </sheetData>
  <mergeCells count="1">
    <mergeCell ref="A1:N1"/>
  </mergeCells>
  <pageMargins left="0.7" right="0.7" top="0.75" bottom="0.75" header="0" footer="0"/>
  <pageSetup paperSize="9" scale="76" orientation="landscape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00"/>
  <sheetViews>
    <sheetView workbookViewId="0"/>
  </sheetViews>
  <sheetFormatPr defaultColWidth="12.5703125" defaultRowHeight="15" customHeight="1"/>
  <cols>
    <col min="1" max="1" width="7.42578125" customWidth="1"/>
    <col min="2" max="2" width="10" customWidth="1"/>
    <col min="3" max="3" width="15.5703125" customWidth="1"/>
    <col min="4" max="4" width="10.5703125" customWidth="1"/>
    <col min="5" max="5" width="9.85546875" customWidth="1"/>
    <col min="6" max="6" width="8.5703125" customWidth="1"/>
    <col min="7" max="7" width="14.5703125" customWidth="1"/>
    <col min="8" max="8" width="17.42578125" customWidth="1"/>
    <col min="9" max="9" width="19.140625" customWidth="1"/>
    <col min="10" max="10" width="19" customWidth="1"/>
    <col min="11" max="11" width="9.85546875" customWidth="1"/>
    <col min="12" max="12" width="12" customWidth="1"/>
    <col min="13" max="13" width="9.85546875" customWidth="1"/>
    <col min="14" max="14" width="8.5703125" customWidth="1"/>
    <col min="15" max="15" width="9.42578125" customWidth="1"/>
    <col min="16" max="16" width="11.85546875" customWidth="1"/>
    <col min="17" max="17" width="9.140625" customWidth="1"/>
  </cols>
  <sheetData>
    <row r="1" spans="1:17" ht="11.25" customHeight="1">
      <c r="A1" s="122" t="s">
        <v>32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1"/>
      <c r="Q1" s="34"/>
    </row>
    <row r="2" spans="1:17" ht="11.25" customHeight="1">
      <c r="A2" s="35" t="s">
        <v>1</v>
      </c>
      <c r="B2" s="35" t="s">
        <v>2</v>
      </c>
      <c r="C2" s="35" t="s">
        <v>3</v>
      </c>
      <c r="D2" s="35" t="s">
        <v>4</v>
      </c>
      <c r="E2" s="35" t="s">
        <v>33</v>
      </c>
      <c r="F2" s="35" t="s">
        <v>34</v>
      </c>
      <c r="G2" s="35" t="s">
        <v>5</v>
      </c>
      <c r="H2" s="35" t="s">
        <v>6</v>
      </c>
      <c r="I2" s="35" t="s">
        <v>16</v>
      </c>
      <c r="J2" s="35" t="s">
        <v>17</v>
      </c>
      <c r="K2" s="35" t="s">
        <v>24</v>
      </c>
      <c r="L2" s="35" t="s">
        <v>7</v>
      </c>
      <c r="M2" s="35" t="s">
        <v>8</v>
      </c>
      <c r="N2" s="35" t="s">
        <v>9</v>
      </c>
      <c r="O2" s="35" t="s">
        <v>10</v>
      </c>
      <c r="P2" s="88" t="s">
        <v>11</v>
      </c>
      <c r="Q2" s="34"/>
    </row>
    <row r="3" spans="1:17" ht="11.25" customHeight="1">
      <c r="A3" s="56"/>
      <c r="B3" s="56" t="s">
        <v>12</v>
      </c>
      <c r="C3" s="56" t="s">
        <v>12</v>
      </c>
      <c r="D3" s="57" t="s">
        <v>12</v>
      </c>
      <c r="E3" s="57" t="s">
        <v>12</v>
      </c>
      <c r="F3" s="57" t="s">
        <v>12</v>
      </c>
      <c r="G3" s="57" t="s">
        <v>12</v>
      </c>
      <c r="H3" s="57" t="s">
        <v>18</v>
      </c>
      <c r="I3" s="57" t="s">
        <v>19</v>
      </c>
      <c r="J3" s="57" t="s">
        <v>35</v>
      </c>
      <c r="K3" s="57" t="s">
        <v>25</v>
      </c>
      <c r="L3" s="57" t="s">
        <v>13</v>
      </c>
      <c r="M3" s="57" t="s">
        <v>13</v>
      </c>
      <c r="N3" s="57" t="s">
        <v>13</v>
      </c>
      <c r="O3" s="57" t="s">
        <v>13</v>
      </c>
      <c r="P3" s="89" t="s">
        <v>13</v>
      </c>
      <c r="Q3" s="34"/>
    </row>
    <row r="4" spans="1:17" ht="11.25" customHeight="1">
      <c r="A4" s="58"/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90"/>
      <c r="Q4" s="34"/>
    </row>
    <row r="5" spans="1:17" ht="11.25" customHeight="1">
      <c r="A5" s="60">
        <v>43101</v>
      </c>
      <c r="B5" s="91">
        <v>7079.88</v>
      </c>
      <c r="C5" s="91">
        <v>81361.501099999994</v>
      </c>
      <c r="D5" s="91">
        <v>12876.02</v>
      </c>
      <c r="E5" s="92"/>
      <c r="F5" s="92"/>
      <c r="G5" s="92">
        <v>1964.165</v>
      </c>
      <c r="H5" s="92">
        <v>1505</v>
      </c>
      <c r="I5" s="92">
        <v>1177.5156159117921</v>
      </c>
      <c r="J5" s="92">
        <v>5.9552545990446184</v>
      </c>
      <c r="K5" s="93">
        <v>2589.08</v>
      </c>
      <c r="L5" s="92">
        <v>1332.24</v>
      </c>
      <c r="M5" s="92">
        <v>1094.8600000000001</v>
      </c>
      <c r="N5" s="92">
        <v>989.21499999999992</v>
      </c>
      <c r="O5" s="92">
        <v>17.168399999999998</v>
      </c>
      <c r="P5" s="92">
        <v>1.286008230452675</v>
      </c>
      <c r="Q5" s="34"/>
    </row>
    <row r="6" spans="1:17" ht="11.25" customHeight="1">
      <c r="A6" s="60">
        <v>43132</v>
      </c>
      <c r="B6" s="93">
        <v>7001.33</v>
      </c>
      <c r="C6" s="93">
        <v>84888.89</v>
      </c>
      <c r="D6" s="93">
        <v>13572.75</v>
      </c>
      <c r="E6" s="92"/>
      <c r="F6" s="92"/>
      <c r="G6" s="93">
        <v>2131.88</v>
      </c>
      <c r="H6" s="93">
        <v>1505</v>
      </c>
      <c r="I6" s="93">
        <v>1165.23</v>
      </c>
      <c r="J6" s="93">
        <v>6.15</v>
      </c>
      <c r="K6" s="93">
        <v>2580.29</v>
      </c>
      <c r="L6" s="93">
        <v>1332.66</v>
      </c>
      <c r="M6" s="93">
        <v>1022.9</v>
      </c>
      <c r="N6" s="93">
        <v>989.53</v>
      </c>
      <c r="O6" s="93">
        <v>16.66</v>
      </c>
      <c r="P6" s="92">
        <v>1.4</v>
      </c>
      <c r="Q6" s="34"/>
    </row>
    <row r="7" spans="1:17" ht="11.25" customHeight="1">
      <c r="A7" s="60">
        <v>43160</v>
      </c>
      <c r="B7" s="93">
        <v>6795.25</v>
      </c>
      <c r="C7" s="93">
        <v>95625.392500000002</v>
      </c>
      <c r="D7" s="93">
        <v>13399.76</v>
      </c>
      <c r="E7" s="92">
        <v>3280.02</v>
      </c>
      <c r="F7" s="92"/>
      <c r="G7" s="93">
        <v>2128.33</v>
      </c>
      <c r="H7" s="93">
        <v>1505</v>
      </c>
      <c r="I7" s="93">
        <v>1176.5999999999999</v>
      </c>
      <c r="J7" s="93">
        <v>7.7115</v>
      </c>
      <c r="K7" s="93">
        <v>2396.4499999999998</v>
      </c>
      <c r="L7" s="93">
        <v>1325.1100000000001</v>
      </c>
      <c r="M7" s="93">
        <v>987.1400000000001</v>
      </c>
      <c r="N7" s="93">
        <v>954.76</v>
      </c>
      <c r="O7" s="93">
        <v>16.470500000000001</v>
      </c>
      <c r="P7" s="92">
        <v>1.581275720164609</v>
      </c>
      <c r="Q7" s="34"/>
    </row>
    <row r="8" spans="1:17" ht="11.25" customHeight="1">
      <c r="A8" s="60">
        <v>43191</v>
      </c>
      <c r="B8" s="94">
        <v>6838.06</v>
      </c>
      <c r="C8" s="94">
        <v>97168.626499999998</v>
      </c>
      <c r="D8" s="94">
        <v>13930.75</v>
      </c>
      <c r="E8" s="92">
        <v>3190.48</v>
      </c>
      <c r="F8" s="92">
        <v>70</v>
      </c>
      <c r="G8" s="95">
        <v>2213.44</v>
      </c>
      <c r="H8" s="93">
        <v>1505</v>
      </c>
      <c r="I8" s="95">
        <v>1162.8</v>
      </c>
      <c r="J8" s="95">
        <v>7.86</v>
      </c>
      <c r="K8" s="93">
        <v>2356.9499999999998</v>
      </c>
      <c r="L8" s="95">
        <v>1334.56</v>
      </c>
      <c r="M8" s="95">
        <v>970.25</v>
      </c>
      <c r="N8" s="95">
        <v>924.02499999999998</v>
      </c>
      <c r="O8" s="95">
        <v>16.608499999999999</v>
      </c>
      <c r="P8" s="96">
        <v>1.6762999999999999</v>
      </c>
      <c r="Q8" s="34"/>
    </row>
    <row r="9" spans="1:17" ht="11.25" customHeight="1">
      <c r="A9" s="60">
        <v>43221</v>
      </c>
      <c r="B9" s="94">
        <v>6821.3</v>
      </c>
      <c r="C9" s="94">
        <v>95834.831399999995</v>
      </c>
      <c r="D9" s="93">
        <v>14351.67</v>
      </c>
      <c r="E9" s="92">
        <v>3057.4</v>
      </c>
      <c r="F9" s="97">
        <v>86.3</v>
      </c>
      <c r="G9" s="95">
        <v>2370.165</v>
      </c>
      <c r="H9" s="93">
        <v>1505</v>
      </c>
      <c r="I9" s="95">
        <v>1059.19</v>
      </c>
      <c r="J9" s="95">
        <v>8.5668000000000006</v>
      </c>
      <c r="K9" s="93">
        <v>2363.44</v>
      </c>
      <c r="L9" s="95">
        <v>1303.32</v>
      </c>
      <c r="M9" s="95">
        <v>979.08999999999992</v>
      </c>
      <c r="N9" s="95">
        <v>904.33500000000004</v>
      </c>
      <c r="O9" s="95">
        <v>16.468299999999999</v>
      </c>
      <c r="P9" s="92">
        <v>1.6193415637860082</v>
      </c>
      <c r="Q9" s="34"/>
    </row>
    <row r="10" spans="1:17" ht="11.25" customHeight="1">
      <c r="A10" s="60">
        <v>43252</v>
      </c>
      <c r="B10" s="98">
        <v>6954.17</v>
      </c>
      <c r="C10" s="98">
        <v>91293.31</v>
      </c>
      <c r="D10" s="98">
        <v>15107.02</v>
      </c>
      <c r="E10" s="93">
        <v>3091.21</v>
      </c>
      <c r="F10" s="93">
        <v>65.08</v>
      </c>
      <c r="G10" s="93">
        <v>2394.44</v>
      </c>
      <c r="H10" s="93">
        <v>1505</v>
      </c>
      <c r="I10" s="93">
        <v>1192.1199999999999</v>
      </c>
      <c r="J10" s="93">
        <v>7.2374999999999998</v>
      </c>
      <c r="K10" s="93">
        <v>2440.14</v>
      </c>
      <c r="L10" s="93">
        <v>1281.8499999999999</v>
      </c>
      <c r="M10" s="93">
        <v>985.31</v>
      </c>
      <c r="N10" s="93">
        <v>884.86</v>
      </c>
      <c r="O10" s="93">
        <v>16.523299999999999</v>
      </c>
      <c r="P10" s="92">
        <v>1.3508</v>
      </c>
      <c r="Q10" s="34"/>
    </row>
    <row r="11" spans="1:17" ht="11.25" customHeight="1">
      <c r="A11" s="60">
        <v>43282</v>
      </c>
      <c r="B11" s="92">
        <v>6247.61</v>
      </c>
      <c r="C11" s="92">
        <v>83544.074899999992</v>
      </c>
      <c r="D11" s="92">
        <v>13767.73</v>
      </c>
      <c r="E11" s="92">
        <v>2658.18</v>
      </c>
      <c r="F11" s="92">
        <v>66.66</v>
      </c>
      <c r="G11" s="92">
        <v>2893.75</v>
      </c>
      <c r="H11" s="93">
        <v>1505</v>
      </c>
      <c r="I11" s="92">
        <v>1085.8019999999999</v>
      </c>
      <c r="J11" s="92">
        <v>6.7128975000000004</v>
      </c>
      <c r="K11" s="92">
        <v>2212.39</v>
      </c>
      <c r="L11" s="92">
        <v>1238.2950000000001</v>
      </c>
      <c r="M11" s="92">
        <v>931.06999999999994</v>
      </c>
      <c r="N11" s="92">
        <v>831.42000000000007</v>
      </c>
      <c r="O11" s="92">
        <v>15.71</v>
      </c>
      <c r="P11" s="92">
        <v>0.99217420891459673</v>
      </c>
      <c r="Q11" s="49"/>
    </row>
    <row r="12" spans="1:17" ht="11.25" customHeight="1">
      <c r="A12" s="60">
        <v>43313</v>
      </c>
      <c r="B12" s="93">
        <v>6039.26</v>
      </c>
      <c r="C12" s="93">
        <v>74957.08</v>
      </c>
      <c r="D12" s="93">
        <v>13429.23</v>
      </c>
      <c r="E12" s="91">
        <v>2510.0500000000002</v>
      </c>
      <c r="F12" s="91">
        <v>66.03</v>
      </c>
      <c r="G12" s="92">
        <v>2835</v>
      </c>
      <c r="H12" s="92">
        <v>1505</v>
      </c>
      <c r="I12" s="93">
        <v>1120.3425</v>
      </c>
      <c r="J12" s="93">
        <v>7.7618499999999999</v>
      </c>
      <c r="K12" s="93">
        <v>2064.34</v>
      </c>
      <c r="L12" s="93">
        <v>1201.5549999999998</v>
      </c>
      <c r="M12" s="93">
        <v>917.58999999999992</v>
      </c>
      <c r="N12" s="93">
        <v>805.71499999999992</v>
      </c>
      <c r="O12" s="93">
        <v>15.005000000000001</v>
      </c>
      <c r="P12" s="93">
        <v>1.0340425531914892</v>
      </c>
      <c r="Q12" s="34"/>
    </row>
    <row r="13" spans="1:17" ht="11.25" customHeight="1">
      <c r="A13" s="60">
        <v>43344</v>
      </c>
      <c r="B13" s="93">
        <v>6019.6</v>
      </c>
      <c r="C13" s="93">
        <v>74394.901900000012</v>
      </c>
      <c r="D13" s="93">
        <v>12523.88</v>
      </c>
      <c r="E13" s="93">
        <v>2432.71</v>
      </c>
      <c r="F13" s="93">
        <v>68.28</v>
      </c>
      <c r="G13" s="92">
        <f>E13</f>
        <v>2432.71</v>
      </c>
      <c r="H13" s="92">
        <v>1505</v>
      </c>
      <c r="I13" s="93">
        <v>1077.2180000000001</v>
      </c>
      <c r="J13" s="93">
        <v>7.6424250000000002</v>
      </c>
      <c r="K13" s="93">
        <v>2027.78</v>
      </c>
      <c r="L13" s="93">
        <v>1198.835</v>
      </c>
      <c r="M13" s="93">
        <v>1011.0250000000001</v>
      </c>
      <c r="N13" s="99">
        <v>804.26499999999999</v>
      </c>
      <c r="O13" s="93">
        <v>14.263</v>
      </c>
      <c r="P13" s="92">
        <v>0.97590361445783125</v>
      </c>
      <c r="Q13" s="34"/>
    </row>
    <row r="14" spans="1:17" ht="11.25" customHeight="1">
      <c r="A14" s="60">
        <v>43374</v>
      </c>
      <c r="B14" s="91">
        <v>6215.23</v>
      </c>
      <c r="C14" s="93">
        <v>74846.849000000002</v>
      </c>
      <c r="D14" s="93">
        <v>12323.15</v>
      </c>
      <c r="E14" s="95">
        <v>2671.26</v>
      </c>
      <c r="F14" s="95">
        <v>73.959999999999994</v>
      </c>
      <c r="G14" s="93">
        <v>2661.11</v>
      </c>
      <c r="H14" s="92">
        <v>1505</v>
      </c>
      <c r="I14" s="93">
        <v>1032.336</v>
      </c>
      <c r="J14" s="93">
        <v>7.6708300000000005</v>
      </c>
      <c r="K14" s="93">
        <v>1984.58</v>
      </c>
      <c r="L14" s="93">
        <v>1215.06</v>
      </c>
      <c r="M14" s="93">
        <v>1082.94</v>
      </c>
      <c r="N14" s="93">
        <v>829.07500000000005</v>
      </c>
      <c r="O14" s="93">
        <v>14.583699999999999</v>
      </c>
      <c r="P14" s="96">
        <v>0.96780617324925311</v>
      </c>
      <c r="Q14" s="34"/>
    </row>
    <row r="15" spans="1:17" ht="11.25" customHeight="1">
      <c r="A15" s="60">
        <v>43405</v>
      </c>
      <c r="B15" s="91">
        <v>6169.02</v>
      </c>
      <c r="C15" s="93">
        <v>73920.908599999995</v>
      </c>
      <c r="D15" s="93">
        <v>11249.2</v>
      </c>
      <c r="E15" s="93">
        <v>2592.2800000000002</v>
      </c>
      <c r="F15" s="91">
        <v>64.77</v>
      </c>
      <c r="G15" s="91">
        <v>2236.11</v>
      </c>
      <c r="H15" s="92">
        <v>1505</v>
      </c>
      <c r="I15" s="93">
        <v>1056.1949999999999</v>
      </c>
      <c r="J15" s="93">
        <v>7.5801749999999997</v>
      </c>
      <c r="K15" s="93">
        <v>1939.65</v>
      </c>
      <c r="L15" s="93">
        <v>1221.115</v>
      </c>
      <c r="M15" s="91">
        <v>1139.3050000000001</v>
      </c>
      <c r="N15" s="93">
        <v>846.66</v>
      </c>
      <c r="O15" s="93">
        <v>14.366800000000001</v>
      </c>
      <c r="P15" s="92">
        <v>1.0076019350380097</v>
      </c>
      <c r="Q15" s="34"/>
    </row>
    <row r="16" spans="1:17" ht="11.25" customHeight="1">
      <c r="A16" s="60">
        <v>43435</v>
      </c>
      <c r="B16" s="91">
        <v>6093.51</v>
      </c>
      <c r="C16" s="93">
        <v>64418.996399999996</v>
      </c>
      <c r="D16" s="91">
        <v>10833.29</v>
      </c>
      <c r="E16" s="93">
        <v>2624.87</v>
      </c>
      <c r="F16" s="93">
        <v>71.06</v>
      </c>
      <c r="G16" s="93">
        <v>2187.5</v>
      </c>
      <c r="H16" s="93">
        <v>1505</v>
      </c>
      <c r="I16" s="100">
        <v>1026.94</v>
      </c>
      <c r="J16" s="93">
        <v>7.3922450000000008</v>
      </c>
      <c r="K16" s="91">
        <v>1965.07</v>
      </c>
      <c r="L16" s="93">
        <v>1248.9050000000002</v>
      </c>
      <c r="M16" s="93">
        <v>1246.56</v>
      </c>
      <c r="N16" s="93">
        <v>791.79</v>
      </c>
      <c r="O16" s="93">
        <v>14.6953</v>
      </c>
      <c r="P16" s="92">
        <v>0.92181069958847728</v>
      </c>
      <c r="Q16" s="34"/>
    </row>
    <row r="17" spans="1:17" ht="11.25" customHeight="1">
      <c r="A17" s="60"/>
      <c r="B17" s="93"/>
      <c r="C17" s="93"/>
      <c r="D17" s="93"/>
      <c r="E17" s="92">
        <v>0</v>
      </c>
      <c r="F17" s="92"/>
      <c r="G17" s="93"/>
      <c r="H17" s="93"/>
      <c r="I17" s="93"/>
      <c r="J17" s="93"/>
      <c r="K17" s="93"/>
      <c r="L17" s="93"/>
      <c r="M17" s="93"/>
      <c r="N17" s="93"/>
      <c r="O17" s="93"/>
      <c r="P17" s="92">
        <v>0</v>
      </c>
      <c r="Q17" s="34"/>
    </row>
    <row r="18" spans="1:17" ht="11.25" customHeight="1">
      <c r="A18" s="60"/>
      <c r="B18" s="93"/>
      <c r="C18" s="93"/>
      <c r="D18" s="93"/>
      <c r="E18" s="91">
        <v>0</v>
      </c>
      <c r="F18" s="91"/>
      <c r="G18" s="93"/>
      <c r="H18" s="93"/>
      <c r="I18" s="93"/>
      <c r="J18" s="93"/>
      <c r="K18" s="93"/>
      <c r="L18" s="93"/>
      <c r="M18" s="93"/>
      <c r="N18" s="93"/>
      <c r="O18" s="93"/>
      <c r="P18" s="92">
        <v>0</v>
      </c>
      <c r="Q18" s="34"/>
    </row>
    <row r="19" spans="1:17" ht="11.25" customHeight="1">
      <c r="A19" s="73" t="s">
        <v>36</v>
      </c>
      <c r="B19" s="74"/>
      <c r="C19" s="74"/>
      <c r="D19" s="74"/>
      <c r="E19" s="74"/>
      <c r="F19" s="74"/>
      <c r="G19" s="74"/>
      <c r="H19" s="74"/>
      <c r="I19" s="74"/>
      <c r="J19" s="74"/>
      <c r="K19" s="74"/>
      <c r="L19" s="75"/>
      <c r="M19" s="61"/>
      <c r="N19" s="61"/>
      <c r="O19" s="76"/>
      <c r="P19" s="101"/>
      <c r="Q19" s="34"/>
    </row>
    <row r="20" spans="1:17" ht="11.25" customHeight="1">
      <c r="A20" s="34"/>
      <c r="B20" s="34"/>
      <c r="C20" s="40"/>
      <c r="D20" s="40"/>
      <c r="E20" s="40"/>
      <c r="F20" s="40"/>
      <c r="G20" s="40"/>
      <c r="H20" s="40"/>
      <c r="I20" s="40"/>
      <c r="J20" s="40"/>
      <c r="K20" s="40"/>
      <c r="L20" s="34"/>
      <c r="M20" s="34"/>
      <c r="N20" s="34"/>
      <c r="O20" s="34"/>
      <c r="P20" s="102"/>
      <c r="Q20" s="34"/>
    </row>
    <row r="21" spans="1:17" ht="11.25" customHeight="1">
      <c r="A21" s="34"/>
      <c r="B21" s="40"/>
      <c r="C21" s="40"/>
      <c r="D21" s="40"/>
      <c r="E21" s="40"/>
      <c r="F21" s="40"/>
      <c r="G21" s="40"/>
      <c r="H21" s="40"/>
      <c r="I21" s="40"/>
      <c r="J21" s="77"/>
      <c r="K21" s="77"/>
      <c r="L21" s="34"/>
      <c r="M21" s="34"/>
      <c r="N21" s="34"/>
      <c r="O21" s="34"/>
      <c r="P21" s="103"/>
      <c r="Q21" s="34"/>
    </row>
    <row r="22" spans="1:17" ht="11.25" customHeight="1">
      <c r="A22" s="34"/>
      <c r="B22" s="34"/>
      <c r="C22" s="40"/>
      <c r="D22" s="40"/>
      <c r="E22" s="40"/>
      <c r="F22" s="40"/>
      <c r="G22" s="78"/>
      <c r="H22" s="79"/>
      <c r="I22" s="80"/>
      <c r="J22" s="40"/>
      <c r="K22" s="40"/>
      <c r="L22" s="34"/>
      <c r="M22" s="81"/>
      <c r="N22" s="81"/>
      <c r="O22" s="40"/>
      <c r="P22" s="104"/>
      <c r="Q22" s="34"/>
    </row>
    <row r="23" spans="1:17" ht="11.25" customHeight="1">
      <c r="A23" s="34"/>
      <c r="B23" s="34"/>
      <c r="C23" s="40"/>
      <c r="D23" s="40"/>
      <c r="E23" s="40"/>
      <c r="F23" s="40"/>
      <c r="G23" s="40"/>
      <c r="H23" s="82"/>
      <c r="I23" s="77"/>
      <c r="J23" s="77"/>
      <c r="K23" s="77"/>
      <c r="L23" s="34"/>
      <c r="M23" s="83"/>
      <c r="N23" s="40"/>
      <c r="O23" s="40"/>
      <c r="P23" s="104"/>
      <c r="Q23" s="34"/>
    </row>
    <row r="24" spans="1:17" ht="11.25" customHeight="1">
      <c r="A24" s="34"/>
      <c r="B24" s="40"/>
      <c r="C24" s="40"/>
      <c r="D24" s="40"/>
      <c r="E24" s="40"/>
      <c r="F24" s="40"/>
      <c r="G24" s="78"/>
      <c r="H24" s="84"/>
      <c r="I24" s="40"/>
      <c r="J24" s="77"/>
      <c r="K24" s="77"/>
      <c r="L24" s="34"/>
      <c r="M24" s="83"/>
      <c r="N24" s="85"/>
      <c r="O24" s="40"/>
      <c r="P24" s="105"/>
      <c r="Q24" s="34"/>
    </row>
    <row r="25" spans="1:17" ht="11.25" customHeight="1">
      <c r="A25" s="34"/>
      <c r="B25" s="34"/>
      <c r="C25" s="40"/>
      <c r="D25" s="40"/>
      <c r="E25" s="40"/>
      <c r="F25" s="40"/>
      <c r="G25" s="40"/>
      <c r="H25" s="34"/>
      <c r="I25" s="40"/>
      <c r="J25" s="34"/>
      <c r="K25" s="77"/>
      <c r="L25" s="34"/>
      <c r="M25" s="40"/>
      <c r="N25" s="79"/>
      <c r="O25" s="79"/>
      <c r="P25" s="104"/>
      <c r="Q25" s="34"/>
    </row>
    <row r="26" spans="1:17" ht="11.25" customHeight="1">
      <c r="A26" s="34"/>
      <c r="B26" s="40"/>
      <c r="C26" s="40"/>
      <c r="D26" s="40"/>
      <c r="E26" s="40"/>
      <c r="F26" s="40"/>
      <c r="G26" s="40"/>
      <c r="H26" s="40"/>
      <c r="I26" s="40"/>
      <c r="J26" s="77"/>
      <c r="K26" s="40"/>
      <c r="L26" s="34"/>
      <c r="M26" s="40"/>
      <c r="N26" s="40"/>
      <c r="O26" s="106"/>
      <c r="P26" s="104"/>
      <c r="Q26" s="34"/>
    </row>
    <row r="27" spans="1:17" ht="11.25" customHeight="1">
      <c r="A27" s="34"/>
      <c r="B27" s="40"/>
      <c r="C27" s="40"/>
      <c r="D27" s="40"/>
      <c r="E27" s="40"/>
      <c r="F27" s="40"/>
      <c r="G27" s="40"/>
      <c r="H27" s="40"/>
      <c r="I27" s="40"/>
      <c r="J27" s="86"/>
      <c r="K27" s="40"/>
      <c r="L27" s="34"/>
      <c r="M27" s="40"/>
      <c r="N27" s="40"/>
      <c r="O27" s="40"/>
      <c r="P27" s="104"/>
      <c r="Q27" s="34"/>
    </row>
    <row r="28" spans="1:17" ht="11.25" customHeight="1">
      <c r="A28" s="34"/>
      <c r="B28" s="40"/>
      <c r="C28" s="40"/>
      <c r="D28" s="40"/>
      <c r="E28" s="40"/>
      <c r="F28" s="40"/>
      <c r="G28" s="40"/>
      <c r="H28" s="40"/>
      <c r="I28" s="40"/>
      <c r="J28" s="34"/>
      <c r="K28" s="40"/>
      <c r="L28" s="34"/>
      <c r="M28" s="40"/>
      <c r="N28" s="40"/>
      <c r="O28" s="40"/>
      <c r="P28" s="104"/>
      <c r="Q28" s="34"/>
    </row>
    <row r="29" spans="1:17" ht="11.25" customHeight="1">
      <c r="A29" s="34"/>
      <c r="B29" s="40"/>
      <c r="C29" s="40"/>
      <c r="D29" s="40"/>
      <c r="E29" s="40"/>
      <c r="F29" s="40"/>
      <c r="G29" s="40"/>
      <c r="H29" s="40"/>
      <c r="I29" s="40"/>
      <c r="J29" s="40"/>
      <c r="K29" s="40"/>
      <c r="L29" s="34"/>
      <c r="M29" s="40"/>
      <c r="N29" s="40"/>
      <c r="O29" s="40"/>
      <c r="P29" s="104"/>
      <c r="Q29" s="34"/>
    </row>
    <row r="30" spans="1:17" ht="11.25" customHeight="1">
      <c r="A30" s="34"/>
      <c r="B30" s="40"/>
      <c r="C30" s="40"/>
      <c r="D30" s="40"/>
      <c r="E30" s="40"/>
      <c r="F30" s="40"/>
      <c r="G30" s="40"/>
      <c r="H30" s="40"/>
      <c r="I30" s="34"/>
      <c r="J30" s="40"/>
      <c r="K30" s="40"/>
      <c r="L30" s="40"/>
      <c r="M30" s="40"/>
      <c r="N30" s="40"/>
      <c r="O30" s="40"/>
      <c r="P30" s="104"/>
      <c r="Q30" s="34"/>
    </row>
    <row r="31" spans="1:17" ht="11.25" customHeight="1">
      <c r="A31" s="34"/>
      <c r="B31" s="40"/>
      <c r="C31" s="40"/>
      <c r="D31" s="40"/>
      <c r="E31" s="40"/>
      <c r="F31" s="40"/>
      <c r="G31" s="79"/>
      <c r="H31" s="78"/>
      <c r="I31" s="40"/>
      <c r="J31" s="87"/>
      <c r="K31" s="87"/>
      <c r="L31" s="34"/>
      <c r="M31" s="82"/>
      <c r="N31" s="40"/>
      <c r="O31" s="40"/>
      <c r="P31" s="104"/>
      <c r="Q31" s="34"/>
    </row>
    <row r="32" spans="1:17" ht="11.25" customHeight="1">
      <c r="A32" s="34"/>
      <c r="B32" s="40"/>
      <c r="C32" s="40"/>
      <c r="D32" s="40"/>
      <c r="E32" s="40"/>
      <c r="F32" s="40"/>
      <c r="G32" s="79"/>
      <c r="H32" s="87"/>
      <c r="I32" s="40"/>
      <c r="J32" s="87"/>
      <c r="K32" s="87"/>
      <c r="L32" s="40"/>
      <c r="M32" s="40"/>
      <c r="N32" s="40"/>
      <c r="O32" s="40"/>
      <c r="P32" s="104"/>
      <c r="Q32" s="34"/>
    </row>
    <row r="33" spans="1:17" ht="11.25" customHeight="1">
      <c r="A33" s="34"/>
      <c r="B33" s="40"/>
      <c r="C33" s="40"/>
      <c r="D33" s="40"/>
      <c r="E33" s="40"/>
      <c r="F33" s="40"/>
      <c r="G33" s="40"/>
      <c r="H33" s="87"/>
      <c r="I33" s="106"/>
      <c r="J33" s="87"/>
      <c r="K33" s="87"/>
      <c r="L33" s="82"/>
      <c r="M33" s="40"/>
      <c r="N33" s="40"/>
      <c r="O33" s="40"/>
      <c r="P33" s="104"/>
      <c r="Q33" s="34"/>
    </row>
    <row r="34" spans="1:17" ht="11.25" customHeight="1">
      <c r="A34" s="34"/>
      <c r="B34" s="40"/>
      <c r="C34" s="40"/>
      <c r="D34" s="40"/>
      <c r="E34" s="40"/>
      <c r="F34" s="40"/>
      <c r="G34" s="40"/>
      <c r="H34" s="40"/>
      <c r="I34" s="106"/>
      <c r="J34" s="40"/>
      <c r="K34" s="40"/>
      <c r="L34" s="40"/>
      <c r="M34" s="40"/>
      <c r="N34" s="40"/>
      <c r="O34" s="40"/>
      <c r="P34" s="104"/>
      <c r="Q34" s="34"/>
    </row>
    <row r="35" spans="1:17" ht="11.25" customHeight="1">
      <c r="A35" s="34"/>
      <c r="B35" s="40"/>
      <c r="C35" s="40"/>
      <c r="D35" s="40"/>
      <c r="E35" s="40"/>
      <c r="F35" s="40"/>
      <c r="G35" s="40"/>
      <c r="H35" s="40"/>
      <c r="I35" s="106"/>
      <c r="J35" s="40"/>
      <c r="K35" s="40"/>
      <c r="L35" s="40"/>
      <c r="M35" s="40"/>
      <c r="N35" s="40"/>
      <c r="O35" s="40"/>
      <c r="P35" s="104"/>
      <c r="Q35" s="34"/>
    </row>
    <row r="36" spans="1:17" ht="11.25" customHeight="1">
      <c r="A36" s="34"/>
      <c r="B36" s="40"/>
      <c r="C36" s="40"/>
      <c r="D36" s="40"/>
      <c r="E36" s="40"/>
      <c r="F36" s="40"/>
      <c r="G36" s="40"/>
      <c r="H36" s="87"/>
      <c r="I36" s="40"/>
      <c r="J36" s="40"/>
      <c r="K36" s="40"/>
      <c r="L36" s="40"/>
      <c r="M36" s="40"/>
      <c r="N36" s="40"/>
      <c r="O36" s="40"/>
      <c r="P36" s="104"/>
      <c r="Q36" s="34"/>
    </row>
    <row r="37" spans="1:17" ht="11.25" customHeight="1">
      <c r="A37" s="34"/>
      <c r="B37" s="40"/>
      <c r="C37" s="40"/>
      <c r="D37" s="40"/>
      <c r="E37" s="40"/>
      <c r="F37" s="40"/>
      <c r="G37" s="40"/>
      <c r="H37" s="87"/>
      <c r="I37" s="40"/>
      <c r="J37" s="40"/>
      <c r="K37" s="40"/>
      <c r="L37" s="40"/>
      <c r="M37" s="40"/>
      <c r="N37" s="40"/>
      <c r="O37" s="40"/>
      <c r="P37" s="104"/>
      <c r="Q37" s="34"/>
    </row>
    <row r="38" spans="1:17" ht="11.25" customHeight="1">
      <c r="A38" s="34"/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104"/>
      <c r="Q38" s="34"/>
    </row>
    <row r="39" spans="1:17" ht="11.25" customHeight="1">
      <c r="A39" s="34"/>
      <c r="B39" s="40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104"/>
      <c r="Q39" s="34"/>
    </row>
    <row r="40" spans="1:17" ht="11.25" customHeight="1">
      <c r="A40" s="34"/>
      <c r="B40" s="40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104"/>
      <c r="Q40" s="34"/>
    </row>
    <row r="41" spans="1:17" ht="11.25" customHeight="1">
      <c r="A41" s="34"/>
      <c r="B41" s="40"/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104"/>
      <c r="Q41" s="34"/>
    </row>
    <row r="42" spans="1:17" ht="11.25" customHeight="1">
      <c r="A42" s="34"/>
      <c r="B42" s="40"/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104"/>
      <c r="Q42" s="34"/>
    </row>
    <row r="43" spans="1:17" ht="11.25" customHeight="1">
      <c r="A43" s="34"/>
      <c r="B43" s="40"/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104"/>
      <c r="Q43" s="34"/>
    </row>
    <row r="44" spans="1:17" ht="11.25" customHeight="1">
      <c r="A44" s="34"/>
      <c r="B44" s="40"/>
      <c r="C44" s="40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104"/>
      <c r="Q44" s="34"/>
    </row>
    <row r="45" spans="1:17" ht="11.25" customHeight="1">
      <c r="A45" s="34"/>
      <c r="B45" s="40"/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104"/>
      <c r="Q45" s="34"/>
    </row>
    <row r="46" spans="1:17" ht="11.25" customHeight="1">
      <c r="A46" s="34"/>
      <c r="B46" s="40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104"/>
      <c r="Q46" s="34"/>
    </row>
    <row r="47" spans="1:17" ht="11.25" customHeight="1">
      <c r="A47" s="34"/>
      <c r="B47" s="40"/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104"/>
      <c r="Q47" s="34"/>
    </row>
    <row r="48" spans="1:17" ht="11.25" customHeight="1">
      <c r="A48" s="34"/>
      <c r="B48" s="40"/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104"/>
      <c r="Q48" s="34"/>
    </row>
    <row r="49" spans="1:17" ht="11.25" customHeight="1">
      <c r="A49" s="34"/>
      <c r="B49" s="40"/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104"/>
      <c r="Q49" s="34"/>
    </row>
    <row r="50" spans="1:17" ht="11.25" customHeight="1">
      <c r="A50" s="34"/>
      <c r="B50" s="34"/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49"/>
      <c r="Q50" s="34"/>
    </row>
    <row r="51" spans="1:17" ht="11.25" customHeight="1">
      <c r="A51" s="34"/>
      <c r="B51" s="34"/>
      <c r="C51" s="34"/>
      <c r="D51" s="34"/>
      <c r="E51" s="34"/>
      <c r="F51" s="34"/>
      <c r="G51" s="34"/>
      <c r="H51" s="34"/>
      <c r="I51" s="85"/>
      <c r="J51" s="34"/>
      <c r="K51" s="34"/>
      <c r="L51" s="34"/>
      <c r="M51" s="34"/>
      <c r="N51" s="34"/>
      <c r="O51" s="34"/>
      <c r="P51" s="49"/>
      <c r="Q51" s="34"/>
    </row>
    <row r="52" spans="1:17" ht="11.25" customHeight="1">
      <c r="A52" s="34"/>
      <c r="B52" s="34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34"/>
      <c r="P52" s="49"/>
      <c r="Q52" s="34"/>
    </row>
    <row r="53" spans="1:17" ht="11.25" customHeight="1">
      <c r="A53" s="34"/>
      <c r="B53" s="34"/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49"/>
      <c r="Q53" s="34"/>
    </row>
    <row r="54" spans="1:17" ht="11.25" customHeight="1">
      <c r="A54" s="34"/>
      <c r="B54" s="34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49"/>
      <c r="Q54" s="34"/>
    </row>
    <row r="55" spans="1:17" ht="11.25" customHeight="1">
      <c r="A55" s="34"/>
      <c r="B55" s="34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49"/>
      <c r="Q55" s="34"/>
    </row>
    <row r="56" spans="1:17" ht="11.25" customHeight="1">
      <c r="A56" s="34"/>
      <c r="B56" s="34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4"/>
      <c r="P56" s="49"/>
      <c r="Q56" s="34"/>
    </row>
    <row r="57" spans="1:17" ht="11.25" customHeight="1">
      <c r="A57" s="34"/>
      <c r="B57" s="34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49"/>
      <c r="Q57" s="34"/>
    </row>
    <row r="58" spans="1:17" ht="11.25" customHeight="1">
      <c r="A58" s="34"/>
      <c r="B58" s="34"/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34"/>
      <c r="P58" s="49"/>
      <c r="Q58" s="34"/>
    </row>
    <row r="59" spans="1:17" ht="11.25" customHeight="1">
      <c r="A59" s="34"/>
      <c r="B59" s="34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34"/>
      <c r="P59" s="49"/>
      <c r="Q59" s="34"/>
    </row>
    <row r="60" spans="1:17" ht="11.25" customHeight="1">
      <c r="A60" s="34"/>
      <c r="B60" s="34"/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  <c r="P60" s="49"/>
      <c r="Q60" s="34"/>
    </row>
    <row r="61" spans="1:17" ht="11.25" customHeight="1">
      <c r="A61" s="34"/>
      <c r="B61" s="34"/>
      <c r="C61" s="34"/>
      <c r="D61" s="34"/>
      <c r="E61" s="34"/>
      <c r="F61" s="34"/>
      <c r="G61" s="34"/>
      <c r="H61" s="34"/>
      <c r="I61" s="34"/>
      <c r="J61" s="34"/>
      <c r="K61" s="34"/>
      <c r="L61" s="34"/>
      <c r="M61" s="34"/>
      <c r="N61" s="34"/>
      <c r="O61" s="34"/>
      <c r="P61" s="49"/>
      <c r="Q61" s="34"/>
    </row>
    <row r="62" spans="1:17" ht="11.25" customHeight="1">
      <c r="A62" s="34"/>
      <c r="B62" s="34"/>
      <c r="C62" s="34"/>
      <c r="D62" s="34"/>
      <c r="E62" s="34"/>
      <c r="F62" s="34"/>
      <c r="G62" s="34"/>
      <c r="H62" s="34"/>
      <c r="I62" s="34"/>
      <c r="J62" s="34"/>
      <c r="K62" s="34"/>
      <c r="L62" s="34"/>
      <c r="M62" s="34"/>
      <c r="N62" s="34"/>
      <c r="O62" s="34"/>
      <c r="P62" s="49"/>
      <c r="Q62" s="34"/>
    </row>
    <row r="63" spans="1:17" ht="11.25" customHeight="1">
      <c r="A63" s="34"/>
      <c r="B63" s="34"/>
      <c r="C63" s="34"/>
      <c r="D63" s="34"/>
      <c r="E63" s="34"/>
      <c r="F63" s="34"/>
      <c r="G63" s="34"/>
      <c r="H63" s="34"/>
      <c r="I63" s="34"/>
      <c r="J63" s="34"/>
      <c r="K63" s="34"/>
      <c r="L63" s="34"/>
      <c r="M63" s="34"/>
      <c r="N63" s="34"/>
      <c r="O63" s="34"/>
      <c r="P63" s="49"/>
      <c r="Q63" s="34"/>
    </row>
    <row r="64" spans="1:17" ht="11.25" customHeight="1">
      <c r="A64" s="34"/>
      <c r="B64" s="34"/>
      <c r="C64" s="34"/>
      <c r="D64" s="34"/>
      <c r="E64" s="34"/>
      <c r="F64" s="34"/>
      <c r="G64" s="34"/>
      <c r="H64" s="34"/>
      <c r="I64" s="34"/>
      <c r="J64" s="34"/>
      <c r="K64" s="34"/>
      <c r="L64" s="34"/>
      <c r="M64" s="34"/>
      <c r="N64" s="34"/>
      <c r="O64" s="34"/>
      <c r="P64" s="49"/>
      <c r="Q64" s="34"/>
    </row>
    <row r="65" spans="1:17" ht="11.25" customHeight="1">
      <c r="A65" s="34"/>
      <c r="B65" s="34"/>
      <c r="C65" s="34"/>
      <c r="D65" s="34"/>
      <c r="E65" s="34"/>
      <c r="F65" s="34"/>
      <c r="G65" s="34"/>
      <c r="H65" s="34"/>
      <c r="I65" s="34"/>
      <c r="J65" s="34"/>
      <c r="K65" s="34"/>
      <c r="L65" s="34"/>
      <c r="M65" s="34"/>
      <c r="N65" s="34"/>
      <c r="O65" s="34"/>
      <c r="P65" s="49"/>
      <c r="Q65" s="34"/>
    </row>
    <row r="66" spans="1:17" ht="11.25" customHeight="1">
      <c r="A66" s="34"/>
      <c r="B66" s="34"/>
      <c r="C66" s="34"/>
      <c r="D66" s="34"/>
      <c r="E66" s="34"/>
      <c r="F66" s="34"/>
      <c r="G66" s="34"/>
      <c r="H66" s="34"/>
      <c r="I66" s="34"/>
      <c r="J66" s="34"/>
      <c r="K66" s="34"/>
      <c r="L66" s="34"/>
      <c r="M66" s="34"/>
      <c r="N66" s="34"/>
      <c r="O66" s="34"/>
      <c r="P66" s="49"/>
      <c r="Q66" s="34"/>
    </row>
    <row r="67" spans="1:17" ht="11.25" customHeight="1">
      <c r="A67" s="34"/>
      <c r="B67" s="34"/>
      <c r="C67" s="34"/>
      <c r="D67" s="34"/>
      <c r="E67" s="34"/>
      <c r="F67" s="34"/>
      <c r="G67" s="34"/>
      <c r="H67" s="34"/>
      <c r="I67" s="34"/>
      <c r="J67" s="34"/>
      <c r="K67" s="34"/>
      <c r="L67" s="34"/>
      <c r="M67" s="34"/>
      <c r="N67" s="34"/>
      <c r="O67" s="34"/>
      <c r="P67" s="49"/>
      <c r="Q67" s="34"/>
    </row>
    <row r="68" spans="1:17" ht="11.25" customHeight="1">
      <c r="A68" s="34"/>
      <c r="B68" s="34"/>
      <c r="C68" s="34"/>
      <c r="D68" s="34"/>
      <c r="E68" s="34"/>
      <c r="F68" s="34"/>
      <c r="G68" s="34"/>
      <c r="H68" s="34"/>
      <c r="I68" s="34"/>
      <c r="J68" s="34"/>
      <c r="K68" s="34"/>
      <c r="L68" s="34"/>
      <c r="M68" s="34"/>
      <c r="N68" s="34"/>
      <c r="O68" s="34"/>
      <c r="P68" s="49"/>
      <c r="Q68" s="34"/>
    </row>
    <row r="69" spans="1:17" ht="11.25" customHeight="1">
      <c r="A69" s="34"/>
      <c r="B69" s="34"/>
      <c r="C69" s="34"/>
      <c r="D69" s="34"/>
      <c r="E69" s="34"/>
      <c r="F69" s="34"/>
      <c r="G69" s="34"/>
      <c r="H69" s="34"/>
      <c r="I69" s="34"/>
      <c r="J69" s="34"/>
      <c r="K69" s="34"/>
      <c r="L69" s="34"/>
      <c r="M69" s="34"/>
      <c r="N69" s="34"/>
      <c r="O69" s="34"/>
      <c r="P69" s="49"/>
      <c r="Q69" s="34"/>
    </row>
    <row r="70" spans="1:17" ht="11.25" customHeight="1">
      <c r="A70" s="34"/>
      <c r="B70" s="34"/>
      <c r="C70" s="34"/>
      <c r="D70" s="34"/>
      <c r="E70" s="34"/>
      <c r="F70" s="34"/>
      <c r="G70" s="34"/>
      <c r="H70" s="34"/>
      <c r="I70" s="34"/>
      <c r="J70" s="34"/>
      <c r="K70" s="34"/>
      <c r="L70" s="34"/>
      <c r="M70" s="34"/>
      <c r="N70" s="34"/>
      <c r="O70" s="34"/>
      <c r="P70" s="49"/>
      <c r="Q70" s="34"/>
    </row>
    <row r="71" spans="1:17" ht="11.25" customHeight="1">
      <c r="A71" s="34"/>
      <c r="B71" s="34"/>
      <c r="C71" s="34"/>
      <c r="D71" s="34"/>
      <c r="E71" s="34"/>
      <c r="F71" s="34"/>
      <c r="G71" s="34"/>
      <c r="H71" s="34"/>
      <c r="I71" s="34"/>
      <c r="J71" s="34"/>
      <c r="K71" s="34"/>
      <c r="L71" s="34"/>
      <c r="M71" s="34"/>
      <c r="N71" s="34"/>
      <c r="O71" s="34"/>
      <c r="P71" s="49"/>
      <c r="Q71" s="34"/>
    </row>
    <row r="72" spans="1:17" ht="11.25" customHeight="1">
      <c r="A72" s="34"/>
      <c r="B72" s="34"/>
      <c r="C72" s="34"/>
      <c r="D72" s="34"/>
      <c r="E72" s="34"/>
      <c r="F72" s="34"/>
      <c r="G72" s="34"/>
      <c r="H72" s="34"/>
      <c r="I72" s="34"/>
      <c r="J72" s="34"/>
      <c r="K72" s="34"/>
      <c r="L72" s="34"/>
      <c r="M72" s="34"/>
      <c r="N72" s="34"/>
      <c r="O72" s="34"/>
      <c r="P72" s="49"/>
      <c r="Q72" s="34"/>
    </row>
    <row r="73" spans="1:17" ht="11.25" customHeight="1">
      <c r="A73" s="34"/>
      <c r="B73" s="34"/>
      <c r="C73" s="34"/>
      <c r="D73" s="34"/>
      <c r="E73" s="34"/>
      <c r="F73" s="34"/>
      <c r="G73" s="34"/>
      <c r="H73" s="34"/>
      <c r="I73" s="34"/>
      <c r="J73" s="34"/>
      <c r="K73" s="34"/>
      <c r="L73" s="34"/>
      <c r="M73" s="34"/>
      <c r="N73" s="34"/>
      <c r="O73" s="34"/>
      <c r="P73" s="49"/>
      <c r="Q73" s="34"/>
    </row>
    <row r="74" spans="1:17" ht="11.25" customHeight="1">
      <c r="A74" s="34"/>
      <c r="B74" s="34"/>
      <c r="C74" s="34"/>
      <c r="D74" s="34"/>
      <c r="E74" s="34"/>
      <c r="F74" s="34"/>
      <c r="G74" s="34"/>
      <c r="H74" s="34"/>
      <c r="I74" s="34"/>
      <c r="J74" s="34"/>
      <c r="K74" s="34"/>
      <c r="L74" s="34"/>
      <c r="M74" s="34"/>
      <c r="N74" s="34"/>
      <c r="O74" s="34"/>
      <c r="P74" s="49"/>
      <c r="Q74" s="34"/>
    </row>
    <row r="75" spans="1:17" ht="11.25" customHeight="1">
      <c r="A75" s="34"/>
      <c r="B75" s="34"/>
      <c r="C75" s="34"/>
      <c r="D75" s="34"/>
      <c r="E75" s="34"/>
      <c r="F75" s="34"/>
      <c r="G75" s="34"/>
      <c r="H75" s="34"/>
      <c r="I75" s="34"/>
      <c r="J75" s="34"/>
      <c r="K75" s="34"/>
      <c r="L75" s="34"/>
      <c r="M75" s="34"/>
      <c r="N75" s="34"/>
      <c r="O75" s="34"/>
      <c r="P75" s="49"/>
      <c r="Q75" s="34"/>
    </row>
    <row r="76" spans="1:17" ht="11.25" customHeight="1">
      <c r="A76" s="34"/>
      <c r="B76" s="34"/>
      <c r="C76" s="34"/>
      <c r="D76" s="34"/>
      <c r="E76" s="34"/>
      <c r="F76" s="34"/>
      <c r="G76" s="34"/>
      <c r="H76" s="34"/>
      <c r="I76" s="34"/>
      <c r="J76" s="34"/>
      <c r="K76" s="34"/>
      <c r="L76" s="34"/>
      <c r="M76" s="34"/>
      <c r="N76" s="34"/>
      <c r="O76" s="34"/>
      <c r="P76" s="49"/>
      <c r="Q76" s="34"/>
    </row>
    <row r="77" spans="1:17" ht="11.25" customHeight="1">
      <c r="A77" s="34"/>
      <c r="B77" s="34"/>
      <c r="C77" s="34"/>
      <c r="D77" s="34"/>
      <c r="E77" s="34"/>
      <c r="F77" s="34"/>
      <c r="G77" s="34"/>
      <c r="H77" s="34"/>
      <c r="I77" s="34"/>
      <c r="J77" s="34"/>
      <c r="K77" s="34"/>
      <c r="L77" s="34"/>
      <c r="M77" s="34"/>
      <c r="N77" s="34"/>
      <c r="O77" s="34"/>
      <c r="P77" s="49"/>
      <c r="Q77" s="34"/>
    </row>
    <row r="78" spans="1:17" ht="11.25" customHeight="1">
      <c r="A78" s="34"/>
      <c r="B78" s="34"/>
      <c r="C78" s="34"/>
      <c r="D78" s="34"/>
      <c r="E78" s="34"/>
      <c r="F78" s="34"/>
      <c r="G78" s="34"/>
      <c r="H78" s="34"/>
      <c r="I78" s="34"/>
      <c r="J78" s="34"/>
      <c r="K78" s="34"/>
      <c r="L78" s="34"/>
      <c r="M78" s="34"/>
      <c r="N78" s="34"/>
      <c r="O78" s="34"/>
      <c r="P78" s="49"/>
      <c r="Q78" s="34"/>
    </row>
    <row r="79" spans="1:17" ht="11.25" customHeight="1">
      <c r="A79" s="34"/>
      <c r="B79" s="34"/>
      <c r="C79" s="34"/>
      <c r="D79" s="34"/>
      <c r="E79" s="34"/>
      <c r="F79" s="34"/>
      <c r="G79" s="34"/>
      <c r="H79" s="34"/>
      <c r="I79" s="34"/>
      <c r="J79" s="34"/>
      <c r="K79" s="34"/>
      <c r="L79" s="34"/>
      <c r="M79" s="34"/>
      <c r="N79" s="34"/>
      <c r="O79" s="34"/>
      <c r="P79" s="49"/>
      <c r="Q79" s="34"/>
    </row>
    <row r="80" spans="1:17" ht="11.25" customHeight="1">
      <c r="A80" s="34"/>
      <c r="B80" s="34"/>
      <c r="C80" s="34"/>
      <c r="D80" s="34"/>
      <c r="E80" s="34"/>
      <c r="F80" s="34"/>
      <c r="G80" s="34"/>
      <c r="H80" s="34"/>
      <c r="I80" s="34"/>
      <c r="J80" s="34"/>
      <c r="K80" s="34"/>
      <c r="L80" s="34"/>
      <c r="M80" s="34"/>
      <c r="N80" s="34"/>
      <c r="O80" s="34"/>
      <c r="P80" s="49"/>
      <c r="Q80" s="34"/>
    </row>
    <row r="81" spans="1:17" ht="11.25" customHeight="1">
      <c r="A81" s="34"/>
      <c r="B81" s="34"/>
      <c r="C81" s="34"/>
      <c r="D81" s="34"/>
      <c r="E81" s="34"/>
      <c r="F81" s="34"/>
      <c r="G81" s="34"/>
      <c r="H81" s="34"/>
      <c r="I81" s="34"/>
      <c r="J81" s="34"/>
      <c r="K81" s="34"/>
      <c r="L81" s="34"/>
      <c r="M81" s="34"/>
      <c r="N81" s="34"/>
      <c r="O81" s="34"/>
      <c r="P81" s="49"/>
      <c r="Q81" s="34"/>
    </row>
    <row r="82" spans="1:17" ht="11.25" customHeight="1">
      <c r="A82" s="34"/>
      <c r="B82" s="34"/>
      <c r="C82" s="34"/>
      <c r="D82" s="34"/>
      <c r="E82" s="34"/>
      <c r="F82" s="34"/>
      <c r="G82" s="34"/>
      <c r="H82" s="34"/>
      <c r="I82" s="34"/>
      <c r="J82" s="34"/>
      <c r="K82" s="34"/>
      <c r="L82" s="34"/>
      <c r="M82" s="34"/>
      <c r="N82" s="34"/>
      <c r="O82" s="34"/>
      <c r="P82" s="49"/>
      <c r="Q82" s="34"/>
    </row>
    <row r="83" spans="1:17" ht="11.25" customHeight="1">
      <c r="A83" s="34"/>
      <c r="B83" s="34"/>
      <c r="C83" s="34"/>
      <c r="D83" s="34"/>
      <c r="E83" s="34"/>
      <c r="F83" s="34"/>
      <c r="G83" s="34"/>
      <c r="H83" s="34"/>
      <c r="I83" s="34"/>
      <c r="J83" s="34"/>
      <c r="K83" s="34"/>
      <c r="L83" s="34"/>
      <c r="M83" s="34"/>
      <c r="N83" s="34"/>
      <c r="O83" s="34"/>
      <c r="P83" s="49"/>
      <c r="Q83" s="34"/>
    </row>
    <row r="84" spans="1:17" ht="11.25" customHeight="1">
      <c r="A84" s="34"/>
      <c r="B84" s="34"/>
      <c r="C84" s="34"/>
      <c r="D84" s="34"/>
      <c r="E84" s="34"/>
      <c r="F84" s="34"/>
      <c r="G84" s="34"/>
      <c r="H84" s="34"/>
      <c r="I84" s="34"/>
      <c r="J84" s="34"/>
      <c r="K84" s="34"/>
      <c r="L84" s="34"/>
      <c r="M84" s="34"/>
      <c r="N84" s="34"/>
      <c r="O84" s="34"/>
      <c r="P84" s="49"/>
      <c r="Q84" s="34"/>
    </row>
    <row r="85" spans="1:17" ht="11.25" customHeight="1">
      <c r="A85" s="34"/>
      <c r="B85" s="34"/>
      <c r="C85" s="34"/>
      <c r="D85" s="34"/>
      <c r="E85" s="34"/>
      <c r="F85" s="34"/>
      <c r="G85" s="34"/>
      <c r="H85" s="34"/>
      <c r="I85" s="34"/>
      <c r="J85" s="34"/>
      <c r="K85" s="34"/>
      <c r="L85" s="34"/>
      <c r="M85" s="34"/>
      <c r="N85" s="34"/>
      <c r="O85" s="34"/>
      <c r="P85" s="49"/>
      <c r="Q85" s="34"/>
    </row>
    <row r="86" spans="1:17" ht="11.25" customHeight="1">
      <c r="A86" s="34"/>
      <c r="B86" s="34"/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4"/>
      <c r="N86" s="34"/>
      <c r="O86" s="34"/>
      <c r="P86" s="49"/>
      <c r="Q86" s="34"/>
    </row>
    <row r="87" spans="1:17" ht="11.25" customHeight="1">
      <c r="A87" s="34"/>
      <c r="B87" s="34"/>
      <c r="C87" s="34"/>
      <c r="D87" s="34"/>
      <c r="E87" s="34"/>
      <c r="F87" s="34"/>
      <c r="G87" s="34"/>
      <c r="H87" s="34"/>
      <c r="I87" s="34"/>
      <c r="J87" s="34"/>
      <c r="K87" s="34"/>
      <c r="L87" s="34"/>
      <c r="M87" s="34"/>
      <c r="N87" s="34"/>
      <c r="O87" s="34"/>
      <c r="P87" s="49"/>
      <c r="Q87" s="34"/>
    </row>
    <row r="88" spans="1:17" ht="11.25" customHeight="1">
      <c r="A88" s="34"/>
      <c r="B88" s="34"/>
      <c r="C88" s="34"/>
      <c r="D88" s="34"/>
      <c r="E88" s="34"/>
      <c r="F88" s="34"/>
      <c r="G88" s="34"/>
      <c r="H88" s="34"/>
      <c r="I88" s="34"/>
      <c r="J88" s="34"/>
      <c r="K88" s="34"/>
      <c r="L88" s="34"/>
      <c r="M88" s="34"/>
      <c r="N88" s="34"/>
      <c r="O88" s="34"/>
      <c r="P88" s="49"/>
      <c r="Q88" s="34"/>
    </row>
    <row r="89" spans="1:17" ht="11.25" customHeight="1">
      <c r="A89" s="34"/>
      <c r="B89" s="34"/>
      <c r="C89" s="34"/>
      <c r="D89" s="34"/>
      <c r="E89" s="34"/>
      <c r="F89" s="34"/>
      <c r="G89" s="34"/>
      <c r="H89" s="34"/>
      <c r="I89" s="34"/>
      <c r="J89" s="34"/>
      <c r="K89" s="34"/>
      <c r="L89" s="34"/>
      <c r="M89" s="34"/>
      <c r="N89" s="34"/>
      <c r="O89" s="34"/>
      <c r="P89" s="49"/>
      <c r="Q89" s="34"/>
    </row>
    <row r="90" spans="1:17" ht="11.25" customHeight="1">
      <c r="A90" s="34"/>
      <c r="B90" s="34"/>
      <c r="C90" s="34"/>
      <c r="D90" s="34"/>
      <c r="E90" s="34"/>
      <c r="F90" s="34"/>
      <c r="G90" s="34"/>
      <c r="H90" s="34"/>
      <c r="I90" s="34"/>
      <c r="J90" s="34"/>
      <c r="K90" s="34"/>
      <c r="L90" s="34"/>
      <c r="M90" s="34"/>
      <c r="N90" s="34"/>
      <c r="O90" s="34"/>
      <c r="P90" s="49"/>
      <c r="Q90" s="34"/>
    </row>
    <row r="91" spans="1:17" ht="11.25" customHeight="1">
      <c r="A91" s="34"/>
      <c r="B91" s="34"/>
      <c r="C91" s="34"/>
      <c r="D91" s="34"/>
      <c r="E91" s="34"/>
      <c r="F91" s="34"/>
      <c r="G91" s="34"/>
      <c r="H91" s="34"/>
      <c r="I91" s="34"/>
      <c r="J91" s="34"/>
      <c r="K91" s="34"/>
      <c r="L91" s="34"/>
      <c r="M91" s="34"/>
      <c r="N91" s="34"/>
      <c r="O91" s="34"/>
      <c r="P91" s="49"/>
      <c r="Q91" s="34"/>
    </row>
    <row r="92" spans="1:17" ht="11.25" customHeight="1">
      <c r="A92" s="34"/>
      <c r="B92" s="34"/>
      <c r="C92" s="34"/>
      <c r="D92" s="34"/>
      <c r="E92" s="34"/>
      <c r="F92" s="34"/>
      <c r="G92" s="34"/>
      <c r="H92" s="34"/>
      <c r="I92" s="34"/>
      <c r="J92" s="34"/>
      <c r="K92" s="34"/>
      <c r="L92" s="34"/>
      <c r="M92" s="34"/>
      <c r="N92" s="34"/>
      <c r="O92" s="34"/>
      <c r="P92" s="49"/>
      <c r="Q92" s="34"/>
    </row>
    <row r="93" spans="1:17" ht="11.25" customHeight="1">
      <c r="A93" s="34"/>
      <c r="B93" s="34"/>
      <c r="C93" s="34"/>
      <c r="D93" s="34"/>
      <c r="E93" s="34"/>
      <c r="F93" s="34"/>
      <c r="G93" s="34"/>
      <c r="H93" s="34"/>
      <c r="I93" s="34"/>
      <c r="J93" s="34"/>
      <c r="K93" s="34"/>
      <c r="L93" s="34"/>
      <c r="M93" s="34"/>
      <c r="N93" s="34"/>
      <c r="O93" s="34"/>
      <c r="P93" s="49"/>
      <c r="Q93" s="34"/>
    </row>
    <row r="94" spans="1:17" ht="11.25" customHeight="1">
      <c r="A94" s="34"/>
      <c r="B94" s="34"/>
      <c r="C94" s="34"/>
      <c r="D94" s="34"/>
      <c r="E94" s="34"/>
      <c r="F94" s="34"/>
      <c r="G94" s="34"/>
      <c r="H94" s="34"/>
      <c r="I94" s="34"/>
      <c r="J94" s="34"/>
      <c r="K94" s="34"/>
      <c r="L94" s="34"/>
      <c r="M94" s="34"/>
      <c r="N94" s="34"/>
      <c r="O94" s="34"/>
      <c r="P94" s="49"/>
      <c r="Q94" s="34"/>
    </row>
    <row r="95" spans="1:17" ht="11.25" customHeight="1">
      <c r="A95" s="34"/>
      <c r="B95" s="34"/>
      <c r="C95" s="34"/>
      <c r="D95" s="34"/>
      <c r="E95" s="34"/>
      <c r="F95" s="34"/>
      <c r="G95" s="34"/>
      <c r="H95" s="34"/>
      <c r="I95" s="34"/>
      <c r="J95" s="34"/>
      <c r="K95" s="34"/>
      <c r="L95" s="34"/>
      <c r="M95" s="34"/>
      <c r="N95" s="34"/>
      <c r="O95" s="34"/>
      <c r="P95" s="49"/>
      <c r="Q95" s="34"/>
    </row>
    <row r="96" spans="1:17" ht="11.25" customHeight="1">
      <c r="A96" s="34"/>
      <c r="B96" s="34"/>
      <c r="C96" s="34"/>
      <c r="D96" s="34"/>
      <c r="E96" s="34"/>
      <c r="F96" s="34"/>
      <c r="G96" s="34"/>
      <c r="H96" s="34"/>
      <c r="I96" s="34"/>
      <c r="J96" s="34"/>
      <c r="K96" s="34"/>
      <c r="L96" s="34"/>
      <c r="M96" s="34"/>
      <c r="N96" s="34"/>
      <c r="O96" s="34"/>
      <c r="P96" s="49"/>
      <c r="Q96" s="34"/>
    </row>
    <row r="97" spans="1:17" ht="11.25" customHeight="1">
      <c r="A97" s="34"/>
      <c r="B97" s="34"/>
      <c r="C97" s="34"/>
      <c r="D97" s="34"/>
      <c r="E97" s="34"/>
      <c r="F97" s="34"/>
      <c r="G97" s="34"/>
      <c r="H97" s="34"/>
      <c r="I97" s="34"/>
      <c r="J97" s="34"/>
      <c r="K97" s="34"/>
      <c r="L97" s="34"/>
      <c r="M97" s="34"/>
      <c r="N97" s="34"/>
      <c r="O97" s="34"/>
      <c r="P97" s="49"/>
      <c r="Q97" s="34"/>
    </row>
    <row r="98" spans="1:17" ht="11.25" customHeight="1">
      <c r="A98" s="34"/>
      <c r="B98" s="34"/>
      <c r="C98" s="34"/>
      <c r="D98" s="34"/>
      <c r="E98" s="34"/>
      <c r="F98" s="34"/>
      <c r="G98" s="34"/>
      <c r="H98" s="34"/>
      <c r="I98" s="34"/>
      <c r="J98" s="34"/>
      <c r="K98" s="34"/>
      <c r="L98" s="34"/>
      <c r="M98" s="34"/>
      <c r="N98" s="34"/>
      <c r="O98" s="34"/>
      <c r="P98" s="49"/>
      <c r="Q98" s="34"/>
    </row>
    <row r="99" spans="1:17" ht="11.25" customHeight="1">
      <c r="A99" s="34"/>
      <c r="B99" s="34"/>
      <c r="C99" s="34"/>
      <c r="D99" s="34"/>
      <c r="E99" s="34"/>
      <c r="F99" s="34"/>
      <c r="G99" s="34"/>
      <c r="H99" s="34"/>
      <c r="I99" s="34"/>
      <c r="J99" s="34"/>
      <c r="K99" s="34"/>
      <c r="L99" s="34"/>
      <c r="M99" s="34"/>
      <c r="N99" s="34"/>
      <c r="O99" s="34"/>
      <c r="P99" s="49"/>
      <c r="Q99" s="34"/>
    </row>
    <row r="100" spans="1:17" ht="11.25" customHeight="1">
      <c r="A100" s="34"/>
      <c r="B100" s="34"/>
      <c r="C100" s="34"/>
      <c r="D100" s="34"/>
      <c r="E100" s="34"/>
      <c r="F100" s="34"/>
      <c r="G100" s="34"/>
      <c r="H100" s="34"/>
      <c r="I100" s="34"/>
      <c r="J100" s="34"/>
      <c r="K100" s="34"/>
      <c r="L100" s="34"/>
      <c r="M100" s="34"/>
      <c r="N100" s="34"/>
      <c r="O100" s="34"/>
      <c r="P100" s="49"/>
      <c r="Q100" s="34"/>
    </row>
  </sheetData>
  <mergeCells count="1">
    <mergeCell ref="A1:P1"/>
  </mergeCells>
  <pageMargins left="0.7" right="0.7" top="0.75" bottom="0.75" header="0" footer="0"/>
  <pageSetup paperSize="9" fitToHeight="0" orientation="landscape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00"/>
  <sheetViews>
    <sheetView tabSelected="1" workbookViewId="0">
      <selection sqref="A1:P1"/>
    </sheetView>
  </sheetViews>
  <sheetFormatPr defaultColWidth="12.5703125" defaultRowHeight="15" customHeight="1"/>
  <cols>
    <col min="1" max="2" width="11.42578125" customWidth="1"/>
    <col min="3" max="3" width="16.140625" customWidth="1"/>
    <col min="4" max="4" width="14.42578125" customWidth="1"/>
    <col min="5" max="5" width="10.42578125" customWidth="1"/>
    <col min="6" max="6" width="9.85546875" customWidth="1"/>
    <col min="7" max="7" width="12.140625" customWidth="1"/>
    <col min="8" max="8" width="17" customWidth="1"/>
    <col min="9" max="9" width="16.42578125" customWidth="1"/>
    <col min="10" max="10" width="13.5703125" customWidth="1"/>
    <col min="11" max="12" width="10.42578125" customWidth="1"/>
    <col min="13" max="13" width="11.42578125" customWidth="1"/>
    <col min="14" max="14" width="10.5703125" customWidth="1"/>
    <col min="15" max="15" width="9.85546875" customWidth="1"/>
    <col min="16" max="16" width="11" customWidth="1"/>
    <col min="17" max="17" width="8.5703125" customWidth="1"/>
  </cols>
  <sheetData>
    <row r="1" spans="1:17" ht="12.75" customHeight="1">
      <c r="A1" s="122" t="s">
        <v>37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1"/>
      <c r="Q1" s="107"/>
    </row>
    <row r="2" spans="1:17" ht="12.75" customHeight="1">
      <c r="A2" s="35" t="s">
        <v>1</v>
      </c>
      <c r="B2" s="35" t="s">
        <v>2</v>
      </c>
      <c r="C2" s="35" t="s">
        <v>3</v>
      </c>
      <c r="D2" s="35" t="s">
        <v>4</v>
      </c>
      <c r="E2" s="35" t="s">
        <v>33</v>
      </c>
      <c r="F2" s="35" t="s">
        <v>34</v>
      </c>
      <c r="G2" s="35" t="s">
        <v>5</v>
      </c>
      <c r="H2" s="35" t="s">
        <v>6</v>
      </c>
      <c r="I2" s="35" t="s">
        <v>16</v>
      </c>
      <c r="J2" s="35" t="s">
        <v>17</v>
      </c>
      <c r="K2" s="35" t="s">
        <v>24</v>
      </c>
      <c r="L2" s="35" t="s">
        <v>7</v>
      </c>
      <c r="M2" s="35" t="s">
        <v>8</v>
      </c>
      <c r="N2" s="35" t="s">
        <v>9</v>
      </c>
      <c r="O2" s="35" t="s">
        <v>10</v>
      </c>
      <c r="P2" s="88" t="s">
        <v>11</v>
      </c>
      <c r="Q2" s="107"/>
    </row>
    <row r="3" spans="1:17" ht="12.75" customHeight="1">
      <c r="A3" s="56"/>
      <c r="B3" s="56" t="s">
        <v>12</v>
      </c>
      <c r="C3" s="56" t="s">
        <v>12</v>
      </c>
      <c r="D3" s="57" t="s">
        <v>12</v>
      </c>
      <c r="E3" s="57" t="s">
        <v>12</v>
      </c>
      <c r="F3" s="57" t="s">
        <v>12</v>
      </c>
      <c r="G3" s="57" t="s">
        <v>12</v>
      </c>
      <c r="H3" s="57" t="s">
        <v>38</v>
      </c>
      <c r="I3" s="57" t="s">
        <v>19</v>
      </c>
      <c r="J3" s="57" t="s">
        <v>35</v>
      </c>
      <c r="K3" s="57" t="s">
        <v>25</v>
      </c>
      <c r="L3" s="57" t="s">
        <v>13</v>
      </c>
      <c r="M3" s="57" t="s">
        <v>13</v>
      </c>
      <c r="N3" s="57" t="s">
        <v>13</v>
      </c>
      <c r="O3" s="57" t="s">
        <v>13</v>
      </c>
      <c r="P3" s="89" t="s">
        <v>13</v>
      </c>
      <c r="Q3" s="107"/>
    </row>
    <row r="4" spans="1:17" ht="12.75" customHeight="1">
      <c r="A4" s="58"/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90"/>
      <c r="Q4" s="107"/>
    </row>
    <row r="5" spans="1:17" ht="12.75" customHeight="1">
      <c r="A5" s="60">
        <v>43466</v>
      </c>
      <c r="B5" s="91">
        <v>5931.58</v>
      </c>
      <c r="C5" s="91">
        <v>51180.25</v>
      </c>
      <c r="D5" s="91">
        <v>11451.93</v>
      </c>
      <c r="E5" s="92">
        <v>2558.4899999999998</v>
      </c>
      <c r="F5" s="92">
        <v>86.93</v>
      </c>
      <c r="G5" s="92">
        <v>2130.5549999999998</v>
      </c>
      <c r="H5" s="92">
        <v>1505</v>
      </c>
      <c r="I5" s="92">
        <v>983.94799999999998</v>
      </c>
      <c r="J5" s="92">
        <v>8.8038000000000007</v>
      </c>
      <c r="K5" s="93">
        <v>1993.73</v>
      </c>
      <c r="L5" s="92">
        <v>1291.69</v>
      </c>
      <c r="M5" s="92">
        <v>1331.23</v>
      </c>
      <c r="N5" s="92">
        <v>807.34</v>
      </c>
      <c r="O5" s="92">
        <v>15.590199999999999</v>
      </c>
      <c r="P5" s="92">
        <v>0.80800000000000005</v>
      </c>
      <c r="Q5" s="108"/>
    </row>
    <row r="6" spans="1:17" ht="12.75" customHeight="1">
      <c r="A6" s="60">
        <v>43497</v>
      </c>
      <c r="B6" s="93">
        <v>6277.76</v>
      </c>
      <c r="C6" s="93">
        <v>39473.721100000002</v>
      </c>
      <c r="D6" s="93">
        <v>12646.5</v>
      </c>
      <c r="E6" s="92">
        <v>2702.34</v>
      </c>
      <c r="F6" s="92">
        <v>86.51</v>
      </c>
      <c r="G6" s="93">
        <v>2100</v>
      </c>
      <c r="H6" s="93">
        <v>1345</v>
      </c>
      <c r="I6" s="93">
        <v>998.97</v>
      </c>
      <c r="J6" s="93">
        <v>7.4550000000000001</v>
      </c>
      <c r="K6" s="93">
        <v>2061.4499999999998</v>
      </c>
      <c r="L6" s="93">
        <v>1319.915</v>
      </c>
      <c r="M6" s="93">
        <v>1441.45</v>
      </c>
      <c r="N6" s="93">
        <v>817.77499999999998</v>
      </c>
      <c r="O6" s="93">
        <v>15.8063</v>
      </c>
      <c r="P6" s="92">
        <v>0.65359999999999996</v>
      </c>
      <c r="Q6" s="107"/>
    </row>
    <row r="7" spans="1:17" ht="12.75" customHeight="1">
      <c r="A7" s="60">
        <v>43525</v>
      </c>
      <c r="B7" s="93">
        <v>6450.31</v>
      </c>
      <c r="C7" s="93">
        <v>31878.805199999999</v>
      </c>
      <c r="D7" s="93">
        <v>13056.31</v>
      </c>
      <c r="E7" s="92">
        <v>2850.9</v>
      </c>
      <c r="F7" s="92">
        <v>89.5</v>
      </c>
      <c r="G7" s="93">
        <v>2072.2199999999998</v>
      </c>
      <c r="H7" s="93">
        <v>1375</v>
      </c>
      <c r="I7" s="93">
        <v>1063.7055</v>
      </c>
      <c r="J7" s="93">
        <v>7.3269225000000002</v>
      </c>
      <c r="K7" s="93">
        <v>2054.14</v>
      </c>
      <c r="L7" s="93">
        <v>1301.595</v>
      </c>
      <c r="M7" s="93">
        <v>1533.33</v>
      </c>
      <c r="N7" s="93">
        <v>842.78499999999997</v>
      </c>
      <c r="O7" s="93">
        <v>15.3207</v>
      </c>
      <c r="P7" s="92">
        <v>0.61142322097378199</v>
      </c>
      <c r="Q7" s="107"/>
    </row>
    <row r="8" spans="1:17" ht="12.75" customHeight="1">
      <c r="A8" s="60">
        <v>43556</v>
      </c>
      <c r="B8" s="94">
        <v>6444.5</v>
      </c>
      <c r="C8" s="94">
        <v>35201.872499999998</v>
      </c>
      <c r="D8" s="94">
        <v>12815.13</v>
      </c>
      <c r="E8" s="92">
        <v>2937.96</v>
      </c>
      <c r="F8" s="92">
        <v>93.65</v>
      </c>
      <c r="G8" s="95">
        <v>2053.125</v>
      </c>
      <c r="H8" s="109">
        <v>1365</v>
      </c>
      <c r="I8" s="95">
        <v>1020.64</v>
      </c>
      <c r="J8" s="95">
        <v>8.0908999999999995</v>
      </c>
      <c r="K8" s="93">
        <v>1948.26</v>
      </c>
      <c r="L8" s="95">
        <v>1287.05</v>
      </c>
      <c r="M8" s="95">
        <v>1389</v>
      </c>
      <c r="N8" s="95">
        <v>886.85</v>
      </c>
      <c r="O8" s="95">
        <v>15.04</v>
      </c>
      <c r="P8" s="96">
        <v>0.625</v>
      </c>
      <c r="Q8" s="107"/>
    </row>
    <row r="9" spans="1:17" ht="12.75" customHeight="1">
      <c r="A9" s="60">
        <v>43586</v>
      </c>
      <c r="B9" s="93">
        <v>6027.7</v>
      </c>
      <c r="C9" s="93">
        <v>36188.83</v>
      </c>
      <c r="D9" s="93">
        <v>11995.12</v>
      </c>
      <c r="E9" s="92">
        <v>2746.79</v>
      </c>
      <c r="F9" s="97">
        <v>97.76</v>
      </c>
      <c r="G9" s="95">
        <v>2067</v>
      </c>
      <c r="H9" s="93">
        <v>1375</v>
      </c>
      <c r="I9" s="95">
        <v>962.85199999999998</v>
      </c>
      <c r="J9" s="95">
        <v>7.8910400000000003</v>
      </c>
      <c r="K9" s="93">
        <v>1816.64</v>
      </c>
      <c r="L9" s="95">
        <v>1283.5250000000001</v>
      </c>
      <c r="M9" s="95">
        <v>1331.05</v>
      </c>
      <c r="N9" s="95">
        <v>833.43</v>
      </c>
      <c r="O9" s="95">
        <v>14.625500000000001</v>
      </c>
      <c r="P9" s="92">
        <v>0.68420000000000003</v>
      </c>
      <c r="Q9" s="107"/>
    </row>
    <row r="10" spans="1:17" ht="12.75" customHeight="1">
      <c r="A10" s="60">
        <v>43617</v>
      </c>
      <c r="B10" s="94">
        <v>5867.96</v>
      </c>
      <c r="C10" s="94">
        <v>32066.197899999999</v>
      </c>
      <c r="D10" s="98">
        <v>11967.25</v>
      </c>
      <c r="E10" s="93">
        <v>2601.56</v>
      </c>
      <c r="F10" s="93">
        <v>123.19</v>
      </c>
      <c r="G10" s="93">
        <v>2033.125</v>
      </c>
      <c r="H10" s="93">
        <v>1365</v>
      </c>
      <c r="I10" s="93">
        <v>996.92600000000004</v>
      </c>
      <c r="J10" s="93">
        <v>7.8226000000000004</v>
      </c>
      <c r="K10" s="93">
        <v>1891.04</v>
      </c>
      <c r="L10" s="93">
        <v>1358.7650000000001</v>
      </c>
      <c r="M10" s="93">
        <v>1441.675</v>
      </c>
      <c r="N10" s="93">
        <v>813.4</v>
      </c>
      <c r="O10" s="93">
        <v>14.995799999999999</v>
      </c>
      <c r="P10" s="92">
        <v>0.65159999999999996</v>
      </c>
      <c r="Q10" s="107"/>
    </row>
    <row r="11" spans="1:17" ht="12.75" customHeight="1">
      <c r="A11" s="60">
        <v>43647</v>
      </c>
      <c r="B11" s="92">
        <v>5939.2</v>
      </c>
      <c r="C11" s="92">
        <v>28329.366999999998</v>
      </c>
      <c r="D11" s="92">
        <v>13458.59</v>
      </c>
      <c r="E11" s="92">
        <v>2440.96</v>
      </c>
      <c r="F11" s="92">
        <v>112.02</v>
      </c>
      <c r="G11" s="92">
        <v>1996.11</v>
      </c>
      <c r="H11" s="93">
        <v>1350</v>
      </c>
      <c r="I11" s="92">
        <v>992.79399999999998</v>
      </c>
      <c r="J11" s="92">
        <v>5.62</v>
      </c>
      <c r="K11" s="92">
        <v>1973.5</v>
      </c>
      <c r="L11" s="92">
        <v>1413.7950000000001</v>
      </c>
      <c r="M11" s="92">
        <v>1545.15</v>
      </c>
      <c r="N11" s="92">
        <v>843.52</v>
      </c>
      <c r="O11" s="92">
        <v>15.745200000000001</v>
      </c>
      <c r="P11" s="92">
        <v>0.62590000000000001</v>
      </c>
      <c r="Q11" s="107"/>
    </row>
    <row r="12" spans="1:17" ht="12.75" customHeight="1">
      <c r="A12" s="60">
        <v>43678</v>
      </c>
      <c r="B12" s="93">
        <v>5707.55</v>
      </c>
      <c r="C12" s="93">
        <v>33543.293299999998</v>
      </c>
      <c r="D12" s="93">
        <v>15677.98</v>
      </c>
      <c r="E12" s="91">
        <v>2274.6</v>
      </c>
      <c r="F12" s="91">
        <v>84.64</v>
      </c>
      <c r="G12" s="92">
        <v>1830.94</v>
      </c>
      <c r="H12" s="92">
        <v>1375</v>
      </c>
      <c r="I12" s="93">
        <v>955.46299999999997</v>
      </c>
      <c r="J12" s="93">
        <v>5.27</v>
      </c>
      <c r="K12" s="93">
        <v>2042.7</v>
      </c>
      <c r="L12" s="93">
        <v>1497.95</v>
      </c>
      <c r="M12" s="93">
        <v>1454.335</v>
      </c>
      <c r="N12" s="93">
        <v>859.28499999999997</v>
      </c>
      <c r="O12" s="93">
        <v>17.137899999999998</v>
      </c>
      <c r="P12" s="93">
        <v>0.60631001371742099</v>
      </c>
      <c r="Q12" s="107"/>
    </row>
    <row r="13" spans="1:17" ht="12.75" customHeight="1">
      <c r="A13" s="60">
        <v>43709</v>
      </c>
      <c r="B13" s="93">
        <v>5744.99</v>
      </c>
      <c r="C13" s="93">
        <v>38680.0579</v>
      </c>
      <c r="D13" s="93">
        <v>17668.099999999999</v>
      </c>
      <c r="E13" s="93">
        <v>2319.15</v>
      </c>
      <c r="F13" s="93">
        <v>92.24</v>
      </c>
      <c r="G13" s="92">
        <v>1770.3150000000001</v>
      </c>
      <c r="H13" s="92">
        <v>1330</v>
      </c>
      <c r="I13" s="93">
        <v>917.27200000000005</v>
      </c>
      <c r="J13" s="93">
        <v>4.9000000000000004</v>
      </c>
      <c r="K13" s="93">
        <v>2070.29</v>
      </c>
      <c r="L13" s="93">
        <v>1510.825</v>
      </c>
      <c r="M13" s="93">
        <v>1600.86</v>
      </c>
      <c r="N13" s="99">
        <v>944.30499999999995</v>
      </c>
      <c r="O13" s="93">
        <v>18.170000000000002</v>
      </c>
      <c r="P13" s="92">
        <v>0.57650000000000001</v>
      </c>
      <c r="Q13" s="107"/>
    </row>
    <row r="14" spans="1:17" ht="12.75" customHeight="1">
      <c r="A14" s="60">
        <v>43739</v>
      </c>
      <c r="B14" s="93">
        <v>5742.39</v>
      </c>
      <c r="C14" s="93">
        <v>39418.54</v>
      </c>
      <c r="D14" s="93">
        <v>17107.61</v>
      </c>
      <c r="E14" s="95">
        <v>2444.9899999999998</v>
      </c>
      <c r="F14" s="95">
        <v>82.75</v>
      </c>
      <c r="G14" s="93">
        <v>1715.2750000000001</v>
      </c>
      <c r="H14" s="92">
        <v>1275</v>
      </c>
      <c r="I14" s="93">
        <v>902.72799999999995</v>
      </c>
      <c r="J14" s="93">
        <v>3.85</v>
      </c>
      <c r="K14" s="93">
        <v>2183.67</v>
      </c>
      <c r="L14" s="93">
        <v>1494.7850000000001</v>
      </c>
      <c r="M14" s="93">
        <v>1726.0650000000001</v>
      </c>
      <c r="N14" s="93">
        <v>896.69500000000005</v>
      </c>
      <c r="O14" s="93">
        <v>17.624600000000001</v>
      </c>
      <c r="P14" s="92">
        <v>0.55940000000000001</v>
      </c>
      <c r="Q14" s="107"/>
    </row>
    <row r="15" spans="1:17" ht="12.75" customHeight="1">
      <c r="A15" s="60">
        <v>43770</v>
      </c>
      <c r="B15" s="94">
        <v>5859.31</v>
      </c>
      <c r="C15" s="93">
        <v>37522.632400000002</v>
      </c>
      <c r="D15" s="93">
        <v>15195.24</v>
      </c>
      <c r="E15" s="93">
        <v>2432.4299999999998</v>
      </c>
      <c r="F15" s="93">
        <v>86.01</v>
      </c>
      <c r="G15" s="91">
        <v>1637.5</v>
      </c>
      <c r="H15" s="92">
        <v>1162.5</v>
      </c>
      <c r="I15" s="93">
        <v>703.02200000000005</v>
      </c>
      <c r="J15" s="93">
        <v>3.5150000000000001</v>
      </c>
      <c r="K15" s="93">
        <v>2031.46</v>
      </c>
      <c r="L15" s="93">
        <v>1470.97</v>
      </c>
      <c r="M15" s="91">
        <v>1768.5450000000001</v>
      </c>
      <c r="N15" s="93">
        <v>901.93</v>
      </c>
      <c r="O15" s="93">
        <v>17.179500000000001</v>
      </c>
      <c r="P15" s="92">
        <v>0.51954732510288071</v>
      </c>
      <c r="Q15" s="107"/>
    </row>
    <row r="16" spans="1:17" ht="12.75" customHeight="1">
      <c r="A16" s="60">
        <v>43800</v>
      </c>
      <c r="B16" s="93">
        <v>6062.05</v>
      </c>
      <c r="C16" s="93">
        <v>34525.660000000003</v>
      </c>
      <c r="D16" s="93">
        <v>13797</v>
      </c>
      <c r="E16" s="93">
        <v>2273.4</v>
      </c>
      <c r="F16" s="93">
        <v>90.92</v>
      </c>
      <c r="G16" s="93">
        <v>1603.13</v>
      </c>
      <c r="H16" s="93">
        <v>1112.5</v>
      </c>
      <c r="I16" s="100">
        <v>768.20799999999997</v>
      </c>
      <c r="J16" s="93">
        <v>4.0599999999999996</v>
      </c>
      <c r="K16" s="91">
        <v>1898.68</v>
      </c>
      <c r="L16" s="93">
        <v>1478.0350000000001</v>
      </c>
      <c r="M16" s="93">
        <v>1903.68</v>
      </c>
      <c r="N16" s="93">
        <v>922.03</v>
      </c>
      <c r="O16" s="93">
        <v>17.1143</v>
      </c>
      <c r="P16" s="92">
        <v>0.45889999999999997</v>
      </c>
      <c r="Q16" s="107"/>
    </row>
    <row r="17" spans="1:17" ht="12.75" customHeight="1">
      <c r="A17" s="60"/>
      <c r="B17" s="94"/>
      <c r="C17" s="91"/>
      <c r="D17" s="94"/>
      <c r="E17" s="92"/>
      <c r="F17" s="92"/>
      <c r="G17" s="92"/>
      <c r="H17" s="92"/>
      <c r="I17" s="92"/>
      <c r="J17" s="92"/>
      <c r="K17" s="93"/>
      <c r="L17" s="92"/>
      <c r="M17" s="92"/>
      <c r="N17" s="92"/>
      <c r="O17" s="92"/>
      <c r="P17" s="92"/>
      <c r="Q17" s="107"/>
    </row>
    <row r="18" spans="1:17" ht="12.75" customHeight="1">
      <c r="A18" s="60"/>
      <c r="B18" s="93"/>
      <c r="C18" s="93"/>
      <c r="D18" s="93"/>
      <c r="E18" s="92"/>
      <c r="F18" s="92"/>
      <c r="G18" s="93"/>
      <c r="H18" s="93"/>
      <c r="I18" s="93"/>
      <c r="J18" s="93"/>
      <c r="K18" s="93"/>
      <c r="L18" s="93"/>
      <c r="M18" s="93"/>
      <c r="N18" s="93"/>
      <c r="O18" s="93"/>
      <c r="P18" s="92"/>
      <c r="Q18" s="107"/>
    </row>
    <row r="19" spans="1:17" ht="12.75" customHeight="1">
      <c r="A19" t="s">
        <v>39</v>
      </c>
      <c r="Q19" s="107"/>
    </row>
    <row r="20" spans="1:17" ht="12.75" customHeight="1">
      <c r="A20" s="110"/>
      <c r="B20" s="110"/>
      <c r="C20" s="111"/>
      <c r="D20" s="111"/>
      <c r="E20" s="111"/>
      <c r="F20" s="111"/>
      <c r="G20" s="111"/>
      <c r="H20" s="111"/>
      <c r="I20" s="111"/>
      <c r="J20" s="111"/>
      <c r="K20" s="111"/>
      <c r="L20" s="110"/>
      <c r="M20" s="110"/>
      <c r="N20" s="110"/>
      <c r="O20" s="110"/>
      <c r="P20" s="112"/>
      <c r="Q20" s="107"/>
    </row>
    <row r="21" spans="1:17" ht="12.75" customHeight="1">
      <c r="A21" s="110"/>
      <c r="B21" s="111"/>
      <c r="C21" s="111"/>
      <c r="D21" s="111"/>
      <c r="E21" s="111"/>
      <c r="F21" s="111"/>
      <c r="G21" s="111"/>
      <c r="H21" s="111"/>
      <c r="I21" s="111"/>
      <c r="J21" s="113"/>
      <c r="K21" s="113"/>
      <c r="L21" s="110"/>
      <c r="M21" s="110"/>
      <c r="N21" s="110"/>
      <c r="O21" s="110"/>
      <c r="P21" s="114"/>
      <c r="Q21" s="107"/>
    </row>
    <row r="22" spans="1:17" ht="12.75" customHeight="1">
      <c r="A22" s="107"/>
      <c r="B22" s="107"/>
      <c r="C22" s="107"/>
      <c r="D22" s="107"/>
      <c r="E22" s="107"/>
      <c r="F22" s="107"/>
      <c r="G22" s="107"/>
      <c r="H22" s="107"/>
      <c r="I22" s="107"/>
      <c r="J22" s="107"/>
      <c r="K22" s="107"/>
      <c r="L22" s="107"/>
      <c r="M22" s="107"/>
      <c r="N22" s="107"/>
      <c r="O22" s="107"/>
      <c r="P22" s="107"/>
      <c r="Q22" s="107"/>
    </row>
    <row r="23" spans="1:17" ht="12.75" customHeight="1">
      <c r="A23" s="107"/>
      <c r="B23" s="107"/>
      <c r="C23" s="115"/>
      <c r="D23" s="107"/>
      <c r="E23" s="107"/>
      <c r="F23" s="107"/>
      <c r="G23" s="107"/>
      <c r="H23" s="107"/>
      <c r="I23" s="107"/>
      <c r="J23" s="107"/>
      <c r="K23" s="107"/>
      <c r="L23" s="107"/>
      <c r="M23" s="107"/>
      <c r="N23" s="107"/>
      <c r="O23" s="107"/>
      <c r="P23" s="107"/>
      <c r="Q23" s="107"/>
    </row>
    <row r="24" spans="1:17" ht="12.75" customHeight="1">
      <c r="A24" s="107"/>
      <c r="B24" s="107"/>
      <c r="C24" s="107"/>
      <c r="D24" s="107"/>
      <c r="E24" s="107"/>
      <c r="F24" s="107"/>
      <c r="G24" s="107"/>
      <c r="H24" s="107"/>
      <c r="I24" s="107"/>
      <c r="J24" s="107"/>
      <c r="K24" s="107"/>
      <c r="L24" s="107"/>
      <c r="M24" s="107"/>
      <c r="N24" s="107"/>
      <c r="O24" s="107"/>
      <c r="P24" s="107"/>
      <c r="Q24" s="107"/>
    </row>
    <row r="25" spans="1:17" ht="12.75" customHeight="1">
      <c r="A25" s="107"/>
      <c r="B25" s="107"/>
      <c r="C25" s="107"/>
      <c r="D25" s="107"/>
      <c r="E25" s="107"/>
      <c r="F25" s="107"/>
      <c r="G25" s="107"/>
      <c r="H25" s="107"/>
      <c r="I25" s="107"/>
      <c r="J25" s="107"/>
      <c r="K25" s="107"/>
      <c r="L25" s="116"/>
      <c r="M25" s="107"/>
      <c r="N25" s="107"/>
      <c r="O25" s="107"/>
      <c r="P25" s="107"/>
      <c r="Q25" s="107"/>
    </row>
    <row r="26" spans="1:17" ht="12.75" customHeight="1">
      <c r="A26" s="107"/>
      <c r="B26" s="107"/>
      <c r="C26" s="107"/>
      <c r="D26" s="107"/>
      <c r="E26" s="107"/>
      <c r="F26" s="107"/>
      <c r="G26" s="107"/>
      <c r="H26" s="107"/>
      <c r="I26" s="107"/>
      <c r="J26" s="107"/>
      <c r="K26" s="107"/>
      <c r="L26" s="107"/>
      <c r="M26" s="107"/>
      <c r="N26" s="107"/>
      <c r="O26" s="107"/>
      <c r="P26" s="107"/>
      <c r="Q26" s="107"/>
    </row>
    <row r="27" spans="1:17" ht="12.75" customHeight="1">
      <c r="A27" s="107"/>
      <c r="B27" s="107"/>
      <c r="C27" s="117"/>
      <c r="D27" s="118"/>
      <c r="E27" s="107"/>
      <c r="F27" s="107"/>
      <c r="G27" s="107"/>
      <c r="H27" s="107"/>
      <c r="I27" s="107"/>
      <c r="J27" s="107"/>
      <c r="K27" s="107"/>
      <c r="L27" s="107"/>
      <c r="M27" s="107"/>
      <c r="N27" s="107"/>
      <c r="O27" s="107"/>
      <c r="P27" s="107"/>
      <c r="Q27" s="107"/>
    </row>
    <row r="28" spans="1:17" ht="12.75" customHeight="1">
      <c r="A28" s="107"/>
      <c r="B28" s="107"/>
      <c r="C28" s="107"/>
      <c r="D28" s="107"/>
      <c r="E28" s="107"/>
      <c r="F28" s="107"/>
      <c r="G28" s="107"/>
      <c r="H28" s="107"/>
      <c r="I28" s="107"/>
      <c r="J28" s="107"/>
      <c r="K28" s="107"/>
      <c r="L28" s="107"/>
      <c r="M28" s="107"/>
      <c r="N28" s="107"/>
      <c r="O28" s="107"/>
      <c r="P28" s="107"/>
      <c r="Q28" s="107"/>
    </row>
    <row r="29" spans="1:17" ht="12.75" customHeight="1">
      <c r="A29" s="107"/>
      <c r="B29" s="107"/>
      <c r="C29" s="107"/>
      <c r="D29" s="107"/>
      <c r="E29" s="107"/>
      <c r="F29" s="107"/>
      <c r="G29" s="107"/>
      <c r="H29" s="107"/>
      <c r="I29" s="107"/>
      <c r="J29" s="107"/>
      <c r="K29" s="107"/>
      <c r="L29" s="107"/>
      <c r="M29" s="107"/>
      <c r="N29" s="107"/>
      <c r="O29" s="107"/>
      <c r="P29" s="107"/>
      <c r="Q29" s="107"/>
    </row>
    <row r="30" spans="1:17" ht="12.75" customHeight="1">
      <c r="A30" s="107"/>
      <c r="B30" s="107"/>
      <c r="C30" s="107"/>
      <c r="D30" s="107"/>
      <c r="E30" s="107"/>
      <c r="F30" s="107"/>
      <c r="G30" s="107"/>
      <c r="H30" s="107"/>
      <c r="I30" s="107"/>
      <c r="J30" s="107"/>
      <c r="K30" s="107"/>
      <c r="L30" s="107"/>
      <c r="M30" s="107"/>
      <c r="N30" s="107"/>
      <c r="O30" s="107"/>
      <c r="P30" s="107"/>
      <c r="Q30" s="107"/>
    </row>
    <row r="31" spans="1:17" ht="12.75" customHeight="1">
      <c r="A31" s="107"/>
      <c r="B31" s="107"/>
      <c r="C31" s="107"/>
      <c r="D31" s="107"/>
      <c r="E31" s="107"/>
      <c r="F31" s="107"/>
      <c r="G31" s="107"/>
      <c r="H31" s="107"/>
      <c r="I31" s="107"/>
      <c r="J31" s="107"/>
      <c r="K31" s="107"/>
      <c r="L31" s="107"/>
      <c r="M31" s="107"/>
      <c r="N31" s="107"/>
      <c r="O31" s="107"/>
      <c r="P31" s="107"/>
      <c r="Q31" s="107"/>
    </row>
    <row r="32" spans="1:17" ht="12.75" customHeight="1">
      <c r="A32" s="107"/>
      <c r="B32" s="107"/>
      <c r="C32" s="107"/>
      <c r="D32" s="107"/>
      <c r="E32" s="107"/>
      <c r="F32" s="107"/>
      <c r="G32" s="107"/>
      <c r="H32" s="107"/>
      <c r="I32" s="107"/>
      <c r="J32" s="107"/>
      <c r="K32" s="107"/>
      <c r="L32" s="107"/>
      <c r="M32" s="107"/>
      <c r="N32" s="107"/>
      <c r="O32" s="107"/>
      <c r="P32" s="107"/>
      <c r="Q32" s="107"/>
    </row>
    <row r="33" spans="1:17" ht="12.75" customHeight="1">
      <c r="A33" s="107"/>
      <c r="B33" s="107"/>
      <c r="C33" s="107"/>
      <c r="D33" s="107"/>
      <c r="E33" s="107"/>
      <c r="F33" s="107"/>
      <c r="G33" s="107"/>
      <c r="H33" s="107"/>
      <c r="I33" s="107"/>
      <c r="J33" s="107"/>
      <c r="K33" s="107"/>
      <c r="L33" s="107"/>
      <c r="M33" s="107"/>
      <c r="N33" s="107"/>
      <c r="O33" s="107"/>
      <c r="P33" s="107"/>
      <c r="Q33" s="107"/>
    </row>
    <row r="34" spans="1:17" ht="12.75" customHeight="1">
      <c r="A34" s="107"/>
      <c r="B34" s="107"/>
      <c r="C34" s="107"/>
      <c r="D34" s="107"/>
      <c r="E34" s="107"/>
      <c r="F34" s="107"/>
      <c r="G34" s="107"/>
      <c r="H34" s="107"/>
      <c r="I34" s="107"/>
      <c r="J34" s="107"/>
      <c r="K34" s="107"/>
      <c r="L34" s="107"/>
      <c r="M34" s="107"/>
      <c r="N34" s="107"/>
      <c r="O34" s="107"/>
      <c r="P34" s="107"/>
      <c r="Q34" s="107"/>
    </row>
    <row r="35" spans="1:17" ht="12.75" customHeight="1">
      <c r="A35" s="107"/>
      <c r="B35" s="107"/>
      <c r="C35" s="107"/>
      <c r="D35" s="107"/>
      <c r="E35" s="107"/>
      <c r="F35" s="107"/>
      <c r="G35" s="107"/>
      <c r="H35" s="107"/>
      <c r="I35" s="107"/>
      <c r="J35" s="107"/>
      <c r="K35" s="107"/>
      <c r="L35" s="107"/>
      <c r="M35" s="107"/>
      <c r="N35" s="107"/>
      <c r="O35" s="107"/>
      <c r="P35" s="107"/>
      <c r="Q35" s="107"/>
    </row>
    <row r="36" spans="1:17" ht="12.75" customHeight="1">
      <c r="A36" s="107"/>
      <c r="B36" s="107"/>
      <c r="C36" s="107"/>
      <c r="D36" s="107"/>
      <c r="E36" s="107"/>
      <c r="F36" s="107"/>
      <c r="G36" s="107"/>
      <c r="H36" s="107"/>
      <c r="I36" s="107"/>
      <c r="J36" s="107"/>
      <c r="K36" s="107"/>
      <c r="L36" s="107"/>
      <c r="M36" s="107"/>
      <c r="N36" s="107"/>
      <c r="O36" s="107"/>
      <c r="P36" s="107"/>
      <c r="Q36" s="107"/>
    </row>
    <row r="37" spans="1:17" ht="12.75" customHeight="1">
      <c r="A37" s="107"/>
      <c r="B37" s="107"/>
      <c r="C37" s="107"/>
      <c r="D37" s="107"/>
      <c r="E37" s="107"/>
      <c r="F37" s="107"/>
      <c r="G37" s="107"/>
      <c r="H37" s="107"/>
      <c r="I37" s="107"/>
      <c r="J37" s="107"/>
      <c r="K37" s="107"/>
      <c r="L37" s="107"/>
      <c r="M37" s="107"/>
      <c r="N37" s="107"/>
      <c r="O37" s="107"/>
      <c r="P37" s="107"/>
      <c r="Q37" s="107"/>
    </row>
    <row r="38" spans="1:17" ht="12.75" customHeight="1"/>
    <row r="39" spans="1:17" ht="12.75" customHeight="1"/>
    <row r="40" spans="1:17" ht="12.75" customHeight="1"/>
    <row r="41" spans="1:17" ht="12.75" customHeight="1"/>
    <row r="42" spans="1:17" ht="12.75" customHeight="1"/>
    <row r="43" spans="1:17" ht="12.75" customHeight="1"/>
    <row r="44" spans="1:17" ht="12.75" customHeight="1"/>
    <row r="45" spans="1:17" ht="12.75" customHeight="1"/>
    <row r="46" spans="1:17" ht="12.75" customHeight="1"/>
    <row r="47" spans="1:17" ht="12.75" customHeight="1"/>
    <row r="48" spans="1:17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</sheetData>
  <mergeCells count="1">
    <mergeCell ref="A1:P1"/>
  </mergeCells>
  <pageMargins left="0.7" right="0.7" top="0.75" bottom="0.75" header="0" footer="0"/>
  <pageSetup fitToHeight="0" orientation="landscape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"/>
  <sheetViews>
    <sheetView workbookViewId="0"/>
  </sheetViews>
  <sheetFormatPr defaultColWidth="12.5703125" defaultRowHeight="15" customHeight="1"/>
  <cols>
    <col min="1" max="11" width="8.5703125" customWidth="1"/>
  </cols>
  <sheetData>
    <row r="1" ht="12.75" customHeight="1"/>
    <row r="2" ht="12.75" customHeight="1"/>
    <row r="3" ht="12.75" customHeight="1"/>
    <row r="4" ht="12.75" customHeight="1"/>
    <row r="5" ht="12.75" customHeight="1"/>
    <row r="6" ht="12.75" customHeight="1"/>
    <row r="7" ht="12.75" customHeight="1"/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0"/>
  <sheetViews>
    <sheetView workbookViewId="0"/>
  </sheetViews>
  <sheetFormatPr defaultColWidth="12.5703125" defaultRowHeight="15" customHeight="1"/>
  <cols>
    <col min="1" max="1" width="11.42578125" customWidth="1"/>
    <col min="2" max="2" width="11.85546875" customWidth="1"/>
    <col min="3" max="3" width="18.42578125" customWidth="1"/>
    <col min="4" max="5" width="12.140625" customWidth="1"/>
    <col min="6" max="6" width="18" customWidth="1"/>
    <col min="7" max="7" width="12" customWidth="1"/>
    <col min="8" max="11" width="12.140625" customWidth="1"/>
  </cols>
  <sheetData>
    <row r="1" spans="1:11" ht="12.75" customHeight="1">
      <c r="A1" s="119" t="s">
        <v>0</v>
      </c>
      <c r="B1" s="120"/>
      <c r="C1" s="120"/>
      <c r="D1" s="120"/>
      <c r="E1" s="120"/>
      <c r="F1" s="120"/>
      <c r="G1" s="120"/>
      <c r="H1" s="120"/>
      <c r="I1" s="120"/>
      <c r="J1" s="120"/>
      <c r="K1" s="121"/>
    </row>
    <row r="2" spans="1:11" ht="12.75" customHeight="1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2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</row>
    <row r="3" spans="1:11" ht="12.75" customHeight="1">
      <c r="A3" s="2"/>
      <c r="B3" s="3" t="s">
        <v>12</v>
      </c>
      <c r="C3" s="3" t="s">
        <v>12</v>
      </c>
      <c r="D3" s="3" t="s">
        <v>12</v>
      </c>
      <c r="E3" s="3" t="s">
        <v>12</v>
      </c>
      <c r="F3" s="3" t="s">
        <v>12</v>
      </c>
      <c r="G3" s="3" t="s">
        <v>13</v>
      </c>
      <c r="H3" s="3" t="s">
        <v>13</v>
      </c>
      <c r="I3" s="3" t="s">
        <v>13</v>
      </c>
      <c r="J3" s="3" t="s">
        <v>13</v>
      </c>
      <c r="K3" s="3" t="s">
        <v>14</v>
      </c>
    </row>
    <row r="4" spans="1:11" ht="12.75" customHeight="1">
      <c r="A4" s="4"/>
      <c r="B4" s="5"/>
      <c r="C4" s="5"/>
      <c r="D4" s="5"/>
      <c r="E4" s="5"/>
      <c r="F4" s="5"/>
      <c r="G4" s="5"/>
      <c r="H4" s="5"/>
      <c r="I4" s="5"/>
      <c r="J4" s="5"/>
      <c r="K4" s="5"/>
    </row>
    <row r="5" spans="1:11" ht="12.75" customHeight="1">
      <c r="A5" s="6">
        <v>39904</v>
      </c>
      <c r="B5" s="7">
        <v>4405.8599999999997</v>
      </c>
      <c r="C5" s="7">
        <v>33110.639999999999</v>
      </c>
      <c r="D5" s="7">
        <v>11158</v>
      </c>
      <c r="E5" s="7">
        <v>2325</v>
      </c>
      <c r="F5" s="7">
        <v>1283.33</v>
      </c>
      <c r="G5" s="7">
        <v>891.43</v>
      </c>
      <c r="H5" s="7">
        <v>227.04</v>
      </c>
      <c r="I5" s="7">
        <v>1163.8</v>
      </c>
      <c r="J5" s="7">
        <v>12.51</v>
      </c>
      <c r="K5" s="7">
        <v>20.34</v>
      </c>
    </row>
    <row r="6" spans="1:11" ht="12.75" customHeight="1">
      <c r="A6" s="6">
        <v>39934</v>
      </c>
      <c r="B6" s="7">
        <v>4568.1400000000003</v>
      </c>
      <c r="C6" s="7">
        <v>32206.191269999996</v>
      </c>
      <c r="D6" s="7">
        <v>12628.82</v>
      </c>
      <c r="E6" s="7">
        <v>2338.8890000000001</v>
      </c>
      <c r="F6" s="7">
        <v>1150</v>
      </c>
      <c r="G6" s="7">
        <v>927.75</v>
      </c>
      <c r="H6" s="7">
        <v>229.842105</v>
      </c>
      <c r="I6" s="7">
        <v>1132.0263150000001</v>
      </c>
      <c r="J6" s="7">
        <v>14.0289474</v>
      </c>
      <c r="K6" s="7">
        <v>20.25</v>
      </c>
    </row>
    <row r="7" spans="1:11" ht="12.75" customHeight="1">
      <c r="A7" s="6">
        <v>39965</v>
      </c>
      <c r="B7" s="7">
        <v>5013.18</v>
      </c>
      <c r="C7" s="7">
        <v>30161.41</v>
      </c>
      <c r="D7" s="7">
        <v>14955.91</v>
      </c>
      <c r="E7" s="7">
        <v>2390.63</v>
      </c>
      <c r="F7" s="7">
        <v>1150</v>
      </c>
      <c r="G7" s="7">
        <v>946.74</v>
      </c>
      <c r="H7" s="7">
        <v>245.83</v>
      </c>
      <c r="I7" s="7">
        <v>1219.43</v>
      </c>
      <c r="J7" s="7">
        <v>14.65</v>
      </c>
      <c r="K7" s="7">
        <v>20.25</v>
      </c>
    </row>
    <row r="8" spans="1:11" ht="12.75" customHeight="1">
      <c r="A8" s="6">
        <v>39995</v>
      </c>
      <c r="B8" s="7">
        <v>5214.63</v>
      </c>
      <c r="C8" s="7">
        <v>37230.520250000001</v>
      </c>
      <c r="D8" s="7">
        <v>15980.326086956522</v>
      </c>
      <c r="E8" s="7">
        <v>2420</v>
      </c>
      <c r="F8" s="7">
        <v>1173</v>
      </c>
      <c r="G8" s="7">
        <v>934.25</v>
      </c>
      <c r="H8" s="7">
        <v>248.43477999999999</v>
      </c>
      <c r="I8" s="7">
        <v>1161.7608700000001</v>
      </c>
      <c r="J8" s="7">
        <v>13.361739099999999</v>
      </c>
      <c r="K8" s="7">
        <v>20.55</v>
      </c>
    </row>
    <row r="9" spans="1:11" ht="12.75" customHeight="1">
      <c r="A9" s="6">
        <v>40026</v>
      </c>
      <c r="B9" s="7">
        <v>6164.73</v>
      </c>
      <c r="C9" s="7">
        <v>39545.370000000003</v>
      </c>
      <c r="D9" s="7">
        <v>19634.88</v>
      </c>
      <c r="E9" s="7">
        <v>2667.5</v>
      </c>
      <c r="F9" s="7">
        <v>1332.5</v>
      </c>
      <c r="G9" s="7">
        <v>949.44</v>
      </c>
      <c r="H9" s="7">
        <v>275.48</v>
      </c>
      <c r="I9" s="7">
        <v>1244.6300000000001</v>
      </c>
      <c r="J9" s="7">
        <v>14.35</v>
      </c>
      <c r="K9" s="7">
        <v>26.97</v>
      </c>
    </row>
    <row r="10" spans="1:11" ht="12.75" customHeight="1">
      <c r="A10" s="6">
        <v>40057</v>
      </c>
      <c r="B10" s="7">
        <v>6195.76</v>
      </c>
      <c r="C10" s="7">
        <v>37919.46</v>
      </c>
      <c r="D10" s="7">
        <v>17467.73</v>
      </c>
      <c r="E10" s="7">
        <v>2783.33</v>
      </c>
      <c r="F10" s="7">
        <v>1315</v>
      </c>
      <c r="G10" s="7">
        <v>996.52</v>
      </c>
      <c r="H10" s="7">
        <v>293.16000000000003</v>
      </c>
      <c r="I10" s="7">
        <v>1289.19</v>
      </c>
      <c r="J10" s="7">
        <v>16.39</v>
      </c>
      <c r="K10" s="7">
        <v>29.83</v>
      </c>
    </row>
    <row r="11" spans="1:11" ht="12.75" customHeight="1">
      <c r="A11" s="6">
        <v>40087</v>
      </c>
      <c r="B11" s="7">
        <v>6287.38</v>
      </c>
      <c r="C11" s="7">
        <v>36119.391769999995</v>
      </c>
      <c r="D11" s="7">
        <v>18519.66</v>
      </c>
      <c r="E11" s="7">
        <v>2636.11</v>
      </c>
      <c r="F11" s="7">
        <v>1315</v>
      </c>
      <c r="G11" s="7">
        <v>1043.51136</v>
      </c>
      <c r="H11" s="7">
        <v>322.06817999999998</v>
      </c>
      <c r="I11" s="7">
        <v>1333.36364</v>
      </c>
      <c r="J11" s="7">
        <v>17.236136399999999</v>
      </c>
      <c r="K11" s="7">
        <v>26.056000000000001</v>
      </c>
    </row>
    <row r="12" spans="1:11" ht="12.75" customHeight="1">
      <c r="A12" s="6">
        <v>40118</v>
      </c>
      <c r="B12" s="7">
        <v>6674.92</v>
      </c>
      <c r="C12" s="7">
        <v>43507.073389999998</v>
      </c>
      <c r="D12" s="7">
        <v>16986.900000000001</v>
      </c>
      <c r="E12" s="7">
        <v>2575</v>
      </c>
      <c r="F12" s="7">
        <v>1320</v>
      </c>
      <c r="G12" s="7">
        <v>1126.5773799999999</v>
      </c>
      <c r="H12" s="7">
        <v>351.73809499999999</v>
      </c>
      <c r="I12" s="7">
        <v>1401.404765</v>
      </c>
      <c r="J12" s="7">
        <v>17.821309500000002</v>
      </c>
      <c r="K12" s="7">
        <v>25.187999999999999</v>
      </c>
    </row>
    <row r="13" spans="1:11" ht="12.75" customHeight="1">
      <c r="A13" s="6">
        <v>40148</v>
      </c>
      <c r="B13" s="7">
        <v>6980.82</v>
      </c>
      <c r="C13" s="7">
        <v>42253.75</v>
      </c>
      <c r="D13" s="7">
        <v>17060.71</v>
      </c>
      <c r="E13" s="7">
        <v>2675</v>
      </c>
      <c r="F13" s="7">
        <v>1441.67</v>
      </c>
      <c r="G13" s="7">
        <v>1134.86779</v>
      </c>
      <c r="H13" s="7">
        <v>373.09</v>
      </c>
      <c r="I13" s="7">
        <v>1445.21</v>
      </c>
      <c r="J13" s="7">
        <v>17.648599999999998</v>
      </c>
      <c r="K13" s="7">
        <v>25.780999999999999</v>
      </c>
    </row>
    <row r="14" spans="1:11" ht="12.75" customHeight="1">
      <c r="A14" s="6"/>
      <c r="B14" s="7"/>
      <c r="C14" s="7"/>
      <c r="D14" s="7"/>
      <c r="E14" s="7"/>
      <c r="F14" s="7"/>
      <c r="G14" s="7"/>
      <c r="H14" s="7"/>
      <c r="I14" s="7"/>
      <c r="J14" s="7"/>
      <c r="K14" s="7"/>
    </row>
    <row r="15" spans="1:11" ht="12.75" customHeight="1">
      <c r="A15" s="6"/>
      <c r="B15" s="7"/>
      <c r="C15" s="7"/>
      <c r="D15" s="7"/>
      <c r="E15" s="7"/>
      <c r="F15" s="7"/>
      <c r="G15" s="7"/>
      <c r="H15" s="7"/>
      <c r="I15" s="7"/>
      <c r="J15" s="7"/>
      <c r="K15" s="7"/>
    </row>
    <row r="16" spans="1:11" ht="12.75" customHeight="1">
      <c r="A16" s="6"/>
      <c r="B16" s="7"/>
      <c r="C16" s="7"/>
      <c r="D16" s="7"/>
      <c r="E16" s="7"/>
      <c r="F16" s="7"/>
      <c r="G16" s="7"/>
      <c r="H16" s="7"/>
      <c r="I16" s="7"/>
      <c r="J16" s="7"/>
      <c r="K16" s="7"/>
    </row>
    <row r="17" spans="7:11" ht="12.75" customHeight="1">
      <c r="G17" s="8"/>
      <c r="H17" s="8"/>
      <c r="I17" s="8"/>
    </row>
    <row r="18" spans="7:11" ht="12.75" customHeight="1">
      <c r="K18" s="9"/>
    </row>
    <row r="19" spans="7:11" ht="12.75" customHeight="1"/>
    <row r="20" spans="7:11" ht="12.75" customHeight="1"/>
    <row r="21" spans="7:11" ht="12.75" customHeight="1">
      <c r="G21" s="10"/>
    </row>
    <row r="22" spans="7:11" ht="12.75" customHeight="1"/>
    <row r="23" spans="7:11" ht="12.75" customHeight="1"/>
    <row r="24" spans="7:11" ht="12.75" customHeight="1"/>
    <row r="25" spans="7:11" ht="12.75" customHeight="1"/>
    <row r="26" spans="7:11" ht="12.75" customHeight="1"/>
    <row r="27" spans="7:11" ht="12.75" customHeight="1"/>
    <row r="28" spans="7:11" ht="12.75" customHeight="1">
      <c r="H28" s="8"/>
    </row>
    <row r="29" spans="7:11" ht="12.75" customHeight="1">
      <c r="H29" s="8"/>
    </row>
    <row r="30" spans="7:11" ht="12.75" customHeight="1">
      <c r="G30" s="8"/>
      <c r="H30" s="8"/>
    </row>
    <row r="31" spans="7:11" ht="12.75" customHeight="1">
      <c r="H31" s="8"/>
    </row>
    <row r="32" spans="7:11" ht="12.75" customHeight="1">
      <c r="G32" s="8"/>
      <c r="H32" s="8"/>
    </row>
    <row r="33" spans="7:8" ht="12.75" customHeight="1">
      <c r="G33" s="11"/>
      <c r="H33" s="8"/>
    </row>
    <row r="34" spans="7:8" ht="12.75" customHeight="1"/>
    <row r="35" spans="7:8" ht="12.75" customHeight="1"/>
    <row r="36" spans="7:8" ht="12.75" customHeight="1"/>
    <row r="37" spans="7:8" ht="12.75" customHeight="1"/>
    <row r="38" spans="7:8" ht="12.75" customHeight="1"/>
    <row r="39" spans="7:8" ht="12.75" customHeight="1"/>
    <row r="40" spans="7:8" ht="12.75" customHeight="1"/>
    <row r="41" spans="7:8" ht="12.75" customHeight="1"/>
    <row r="42" spans="7:8" ht="12.75" customHeight="1"/>
    <row r="43" spans="7:8" ht="12.75" customHeight="1"/>
    <row r="44" spans="7:8" ht="12.75" customHeight="1"/>
    <row r="45" spans="7:8" ht="12.75" customHeight="1"/>
    <row r="46" spans="7:8" ht="12.75" customHeight="1"/>
    <row r="47" spans="7:8" ht="12.75" customHeight="1"/>
    <row r="48" spans="7: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</sheetData>
  <mergeCells count="1">
    <mergeCell ref="A1:K1"/>
  </mergeCells>
  <pageMargins left="0.75" right="0.75" top="1" bottom="1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0"/>
  <sheetViews>
    <sheetView workbookViewId="0"/>
  </sheetViews>
  <sheetFormatPr defaultColWidth="12.5703125" defaultRowHeight="15" customHeight="1"/>
  <cols>
    <col min="1" max="1" width="8.42578125" customWidth="1"/>
    <col min="2" max="2" width="11.85546875" customWidth="1"/>
    <col min="3" max="3" width="17.42578125" customWidth="1"/>
    <col min="4" max="5" width="11.42578125" customWidth="1"/>
    <col min="6" max="7" width="18" customWidth="1"/>
    <col min="8" max="8" width="15.85546875" customWidth="1"/>
    <col min="9" max="9" width="12" customWidth="1"/>
    <col min="10" max="12" width="12.140625" customWidth="1"/>
    <col min="13" max="13" width="10" customWidth="1"/>
  </cols>
  <sheetData>
    <row r="1" spans="1:13" ht="12.75" customHeight="1">
      <c r="A1" s="119" t="s">
        <v>15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1"/>
    </row>
    <row r="2" spans="1:13" ht="12.75" customHeight="1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2" t="s">
        <v>6</v>
      </c>
      <c r="G2" s="3" t="s">
        <v>16</v>
      </c>
      <c r="H2" s="3" t="s">
        <v>17</v>
      </c>
      <c r="I2" s="3" t="s">
        <v>7</v>
      </c>
      <c r="J2" s="3" t="s">
        <v>8</v>
      </c>
      <c r="K2" s="3" t="s">
        <v>9</v>
      </c>
      <c r="L2" s="3" t="s">
        <v>10</v>
      </c>
      <c r="M2" s="3" t="s">
        <v>11</v>
      </c>
    </row>
    <row r="3" spans="1:13" ht="12.75" customHeight="1">
      <c r="A3" s="2"/>
      <c r="B3" s="3" t="s">
        <v>12</v>
      </c>
      <c r="C3" s="3" t="s">
        <v>12</v>
      </c>
      <c r="D3" s="3" t="s">
        <v>12</v>
      </c>
      <c r="E3" s="12" t="s">
        <v>12</v>
      </c>
      <c r="F3" s="12" t="s">
        <v>18</v>
      </c>
      <c r="G3" s="12" t="s">
        <v>19</v>
      </c>
      <c r="H3" s="12" t="s">
        <v>20</v>
      </c>
      <c r="I3" s="3" t="s">
        <v>13</v>
      </c>
      <c r="J3" s="3" t="s">
        <v>13</v>
      </c>
      <c r="K3" s="3" t="s">
        <v>13</v>
      </c>
      <c r="L3" s="3" t="s">
        <v>13</v>
      </c>
      <c r="M3" s="3" t="s">
        <v>14</v>
      </c>
    </row>
    <row r="4" spans="1:13" ht="12.75" customHeight="1">
      <c r="A4" s="4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</row>
    <row r="5" spans="1:13" ht="12.75" customHeight="1">
      <c r="A5" s="6">
        <v>40179</v>
      </c>
      <c r="B5" s="7">
        <v>7385.61</v>
      </c>
      <c r="C5" s="7">
        <v>47963.712719999996</v>
      </c>
      <c r="D5" s="7">
        <v>18434.63</v>
      </c>
      <c r="E5" s="7">
        <v>2796.875</v>
      </c>
      <c r="F5" s="7">
        <v>1497.5</v>
      </c>
      <c r="G5" s="7"/>
      <c r="H5" s="7"/>
      <c r="I5" s="7">
        <v>1118.7687500000002</v>
      </c>
      <c r="J5" s="7">
        <v>434.16250000000002</v>
      </c>
      <c r="K5" s="7">
        <v>1563.2750000000001</v>
      </c>
      <c r="L5" s="7">
        <v>17.786999999999999</v>
      </c>
      <c r="M5" s="7">
        <v>27.484499999999997</v>
      </c>
    </row>
    <row r="6" spans="1:13" ht="12.75" customHeight="1">
      <c r="A6" s="6">
        <v>40210</v>
      </c>
      <c r="B6" s="7">
        <v>6847.69</v>
      </c>
      <c r="C6" s="7">
        <v>43934.77</v>
      </c>
      <c r="D6" s="7">
        <v>18970.38</v>
      </c>
      <c r="E6" s="7">
        <v>2896.88</v>
      </c>
      <c r="F6" s="7">
        <v>1505</v>
      </c>
      <c r="G6" s="7"/>
      <c r="H6" s="7"/>
      <c r="I6" s="7">
        <v>1095.6099999999999</v>
      </c>
      <c r="J6" s="7">
        <v>424.98</v>
      </c>
      <c r="K6" s="7">
        <v>1520.68</v>
      </c>
      <c r="L6" s="7">
        <v>15.87</v>
      </c>
      <c r="M6" s="7">
        <v>32.5</v>
      </c>
    </row>
    <row r="7" spans="1:13" ht="12.75" customHeight="1">
      <c r="A7" s="6">
        <v>40238</v>
      </c>
      <c r="B7" s="7">
        <v>7462.37</v>
      </c>
      <c r="C7" s="8">
        <v>41453.469859999997</v>
      </c>
      <c r="D7" s="7">
        <v>22453.8</v>
      </c>
      <c r="E7" s="7">
        <v>2888.8890000000001</v>
      </c>
      <c r="F7" s="7">
        <v>1505</v>
      </c>
      <c r="G7" s="7"/>
      <c r="H7" s="7"/>
      <c r="I7" s="7">
        <v>1114.445655</v>
      </c>
      <c r="J7" s="7">
        <v>461.32608500000003</v>
      </c>
      <c r="K7" s="7">
        <v>1599.7391299999999</v>
      </c>
      <c r="L7" s="7">
        <v>17.106086999999999</v>
      </c>
      <c r="M7" s="7">
        <v>36.777500000000003</v>
      </c>
    </row>
    <row r="8" spans="1:13" ht="12.75" customHeight="1">
      <c r="A8" s="6">
        <v>40269</v>
      </c>
      <c r="B8" s="7">
        <v>7744.39</v>
      </c>
      <c r="C8" s="7">
        <v>47178.87</v>
      </c>
      <c r="D8" s="7">
        <v>26022.75</v>
      </c>
      <c r="E8" s="7">
        <v>2915.63</v>
      </c>
      <c r="F8" s="7">
        <v>1505</v>
      </c>
      <c r="G8" s="7"/>
      <c r="H8" s="7"/>
      <c r="I8" s="7">
        <v>1148.58</v>
      </c>
      <c r="J8" s="7">
        <v>533.5</v>
      </c>
      <c r="K8" s="7">
        <v>1716.53</v>
      </c>
      <c r="L8" s="7">
        <v>18.100000000000001</v>
      </c>
      <c r="M8" s="7">
        <v>35.56</v>
      </c>
    </row>
    <row r="9" spans="1:13" ht="12.75" customHeight="1">
      <c r="A9" s="6">
        <v>40299</v>
      </c>
      <c r="B9" s="7">
        <v>6837.2</v>
      </c>
      <c r="C9" s="7">
        <v>42156.74</v>
      </c>
      <c r="D9" s="7">
        <v>22001.71</v>
      </c>
      <c r="E9" s="7">
        <v>2846.875</v>
      </c>
      <c r="F9" s="7">
        <v>1505</v>
      </c>
      <c r="G9" s="7"/>
      <c r="H9" s="7"/>
      <c r="I9" s="7">
        <v>1239.3800000000001</v>
      </c>
      <c r="J9" s="7">
        <v>489.66</v>
      </c>
      <c r="K9" s="7">
        <v>1626.37</v>
      </c>
      <c r="L9" s="7">
        <v>18.420000000000002</v>
      </c>
      <c r="M9" s="7">
        <v>36.380000000000003</v>
      </c>
    </row>
    <row r="10" spans="1:13" ht="12.75" customHeight="1">
      <c r="A10" s="6">
        <v>40330</v>
      </c>
      <c r="B10" s="7">
        <v>6498.66</v>
      </c>
      <c r="C10" s="7">
        <v>39132.004999999997</v>
      </c>
      <c r="D10" s="7">
        <v>19383.18</v>
      </c>
      <c r="E10" s="7">
        <v>2720.5554999999999</v>
      </c>
      <c r="F10" s="7">
        <v>1505</v>
      </c>
      <c r="G10" s="7">
        <v>1187.6199999999999</v>
      </c>
      <c r="H10" s="7">
        <v>8.625</v>
      </c>
      <c r="I10" s="7">
        <v>1232.6511350000001</v>
      </c>
      <c r="J10" s="7">
        <v>461.84090500000002</v>
      </c>
      <c r="K10" s="7">
        <v>1552.8409099999999</v>
      </c>
      <c r="L10" s="7">
        <v>18.454772699999999</v>
      </c>
      <c r="M10" s="7">
        <v>36.472000000000001</v>
      </c>
    </row>
    <row r="11" spans="1:13" ht="12.75" customHeight="1">
      <c r="A11" s="6">
        <v>40360</v>
      </c>
      <c r="B11" s="7">
        <v>6734.63</v>
      </c>
      <c r="C11" s="7">
        <v>38176.302229999994</v>
      </c>
      <c r="D11" s="7">
        <v>19512.84</v>
      </c>
      <c r="E11" s="7">
        <v>2748.61</v>
      </c>
      <c r="F11" s="7">
        <v>1505</v>
      </c>
      <c r="G11" s="7">
        <f>7790*0.1475</f>
        <v>1149.0249999999999</v>
      </c>
      <c r="H11" s="7">
        <v>8.625</v>
      </c>
      <c r="I11" s="7">
        <v>1193.73</v>
      </c>
      <c r="J11" s="7">
        <v>455.9</v>
      </c>
      <c r="K11" s="7">
        <v>1526.18</v>
      </c>
      <c r="L11" s="7">
        <v>17.9604</v>
      </c>
      <c r="M11" s="8">
        <v>36.333500000000001</v>
      </c>
    </row>
    <row r="12" spans="1:13" ht="12.75" customHeight="1">
      <c r="A12" s="6">
        <v>40391</v>
      </c>
      <c r="B12" s="7">
        <v>7283.04</v>
      </c>
      <c r="C12" s="7">
        <v>38333.93</v>
      </c>
      <c r="D12" s="7">
        <v>21408.93</v>
      </c>
      <c r="E12" s="7">
        <v>2785</v>
      </c>
      <c r="F12" s="7">
        <v>1505</v>
      </c>
      <c r="G12" s="7">
        <f>7575*0.1475</f>
        <v>1117.3125</v>
      </c>
      <c r="H12" s="7">
        <v>8.31</v>
      </c>
      <c r="I12" s="7">
        <v>1214.6400000000001</v>
      </c>
      <c r="J12" s="7">
        <v>488.17</v>
      </c>
      <c r="K12" s="7">
        <v>1541.11</v>
      </c>
      <c r="L12" s="7">
        <f>1835.71429/100</f>
        <v>18.357142899999999</v>
      </c>
      <c r="M12" s="7">
        <v>36.659999999999997</v>
      </c>
    </row>
    <row r="13" spans="1:13" ht="12.75" customHeight="1">
      <c r="A13" s="6">
        <v>40422</v>
      </c>
      <c r="B13" s="7">
        <v>7708.93</v>
      </c>
      <c r="C13" s="7">
        <v>40039.69</v>
      </c>
      <c r="D13" s="7">
        <v>22640.57</v>
      </c>
      <c r="E13" s="7">
        <v>3029.17</v>
      </c>
      <c r="F13" s="7">
        <v>1505</v>
      </c>
      <c r="G13" s="7">
        <f>7812.5*0.14817</f>
        <v>1157.578125</v>
      </c>
      <c r="H13" s="7">
        <v>8</v>
      </c>
      <c r="I13" s="7">
        <v>1271.46136</v>
      </c>
      <c r="J13" s="7">
        <v>538.69000000000005</v>
      </c>
      <c r="K13" s="13">
        <v>1591.56</v>
      </c>
      <c r="L13" s="7">
        <v>20.55</v>
      </c>
      <c r="M13" s="7">
        <v>39.42</v>
      </c>
    </row>
    <row r="14" spans="1:13" ht="12.75" customHeight="1">
      <c r="A14" s="6">
        <v>40452</v>
      </c>
      <c r="B14" s="7">
        <v>8291.85</v>
      </c>
      <c r="C14" s="7">
        <v>41379.620000000003</v>
      </c>
      <c r="D14" s="7">
        <v>23802.02</v>
      </c>
      <c r="E14" s="7">
        <v>3325</v>
      </c>
      <c r="F14" s="7">
        <v>1505</v>
      </c>
      <c r="G14" s="7">
        <f>8510*0.14996</f>
        <v>1276.1596000000002</v>
      </c>
      <c r="H14" s="7">
        <v>7.75</v>
      </c>
      <c r="I14" s="7">
        <v>1342.61</v>
      </c>
      <c r="J14" s="7">
        <v>591.74</v>
      </c>
      <c r="K14" s="7">
        <v>1688.5238099999999</v>
      </c>
      <c r="L14" s="7">
        <v>23.39</v>
      </c>
      <c r="M14" s="14">
        <v>40.81</v>
      </c>
    </row>
    <row r="15" spans="1:13" ht="12.75" customHeight="1">
      <c r="A15" s="6">
        <v>40483</v>
      </c>
      <c r="B15" s="7">
        <v>8469.14</v>
      </c>
      <c r="C15" s="7">
        <v>37092.731499999994</v>
      </c>
      <c r="D15" s="7">
        <v>22905.46</v>
      </c>
      <c r="E15" s="8">
        <v>3385.9375</v>
      </c>
      <c r="F15" s="7">
        <v>1505</v>
      </c>
      <c r="G15" s="7">
        <v>1230.75</v>
      </c>
      <c r="H15" s="7">
        <v>7</v>
      </c>
      <c r="I15" s="7">
        <v>1370.84</v>
      </c>
      <c r="J15" s="8">
        <v>683.06817999999998</v>
      </c>
      <c r="K15" s="7">
        <v>1694.5113649999998</v>
      </c>
      <c r="L15" s="7">
        <v>26.54</v>
      </c>
      <c r="M15" s="7">
        <v>43.5</v>
      </c>
    </row>
    <row r="16" spans="1:13" ht="12.75" customHeight="1">
      <c r="A16" s="6">
        <v>40513</v>
      </c>
      <c r="B16" s="7">
        <v>9146.67</v>
      </c>
      <c r="C16" s="7">
        <v>36272.612859999994</v>
      </c>
      <c r="D16" s="7">
        <v>24107.26</v>
      </c>
      <c r="E16" s="7">
        <v>3218.75</v>
      </c>
      <c r="F16" s="7">
        <v>1505</v>
      </c>
      <c r="G16" s="7">
        <v>1193.1087499999999</v>
      </c>
      <c r="H16" s="7">
        <v>7</v>
      </c>
      <c r="I16" s="7">
        <v>1392.0322649999998</v>
      </c>
      <c r="J16" s="7">
        <v>753.95300999999995</v>
      </c>
      <c r="K16" s="7">
        <v>1709.7731800000001</v>
      </c>
      <c r="L16" s="7">
        <v>29.349047599999999</v>
      </c>
      <c r="M16" s="7">
        <v>45</v>
      </c>
    </row>
    <row r="17" spans="1:13" ht="12.75" customHeight="1">
      <c r="A17" s="6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</row>
    <row r="18" spans="1:13" ht="12.75" customHeight="1">
      <c r="A18" s="6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</row>
    <row r="19" spans="1:13" ht="12.75" customHeight="1">
      <c r="A19" s="15" t="s">
        <v>21</v>
      </c>
      <c r="B19" s="15"/>
      <c r="C19" s="15"/>
      <c r="D19" s="15"/>
      <c r="E19" s="15"/>
      <c r="F19" s="15"/>
      <c r="G19" s="15"/>
      <c r="H19" s="15"/>
      <c r="I19" s="16"/>
      <c r="J19" s="8"/>
      <c r="K19" s="8"/>
    </row>
    <row r="20" spans="1:13" ht="12.75" customHeight="1">
      <c r="C20" s="8"/>
      <c r="D20" s="8"/>
      <c r="E20" s="8"/>
      <c r="F20" s="8"/>
      <c r="G20" s="8"/>
      <c r="H20" s="8"/>
      <c r="M20" s="9"/>
    </row>
    <row r="21" spans="1:13" ht="12.75" customHeight="1">
      <c r="B21" s="8"/>
      <c r="C21" s="8"/>
      <c r="D21" s="8"/>
      <c r="E21" s="8"/>
      <c r="F21" s="8"/>
      <c r="G21" s="8"/>
      <c r="H21" s="8"/>
      <c r="I21" s="8"/>
      <c r="K21" s="8"/>
    </row>
    <row r="22" spans="1:13" ht="12.75" customHeight="1">
      <c r="C22" s="8"/>
      <c r="D22" s="8"/>
      <c r="E22" s="8"/>
      <c r="F22" s="8"/>
      <c r="G22" s="8"/>
      <c r="H22" s="8"/>
      <c r="I22" s="8"/>
      <c r="J22" s="8"/>
      <c r="K22" s="11"/>
    </row>
    <row r="23" spans="1:13" ht="12.75" customHeight="1">
      <c r="C23" s="8"/>
      <c r="D23" s="8"/>
      <c r="E23" s="8"/>
      <c r="F23" s="8"/>
      <c r="G23" s="8"/>
      <c r="H23" s="8"/>
      <c r="I23" s="8"/>
      <c r="J23" s="8"/>
      <c r="K23" s="8"/>
      <c r="L23" s="11"/>
      <c r="M23" s="11"/>
    </row>
    <row r="24" spans="1:13" ht="12.75" customHeight="1">
      <c r="C24" s="8"/>
      <c r="D24" s="8"/>
      <c r="E24" s="8"/>
      <c r="F24" s="8"/>
      <c r="G24" s="8"/>
      <c r="H24" s="8"/>
      <c r="I24" s="8"/>
      <c r="J24" s="11"/>
      <c r="K24" s="8"/>
      <c r="L24" s="11"/>
      <c r="M24" s="11"/>
    </row>
    <row r="25" spans="1:13" ht="12.75" customHeight="1">
      <c r="C25" s="8"/>
      <c r="D25" s="8"/>
      <c r="E25" s="8"/>
      <c r="F25" s="8"/>
      <c r="G25" s="17"/>
      <c r="H25" s="17"/>
      <c r="I25" s="8"/>
      <c r="J25" s="11"/>
      <c r="K25" s="8"/>
      <c r="L25" s="11"/>
      <c r="M25" s="11"/>
    </row>
    <row r="26" spans="1:13" ht="12.75" customHeight="1">
      <c r="C26" s="8"/>
      <c r="D26" s="8"/>
      <c r="E26" s="8"/>
      <c r="F26" s="8"/>
      <c r="G26" s="8"/>
      <c r="H26" s="8"/>
      <c r="I26" s="8"/>
      <c r="K26" s="8"/>
      <c r="L26" s="11"/>
      <c r="M26" s="11"/>
    </row>
    <row r="27" spans="1:13" ht="12.75" customHeight="1">
      <c r="C27" s="9"/>
      <c r="D27" s="8"/>
      <c r="F27" s="8"/>
      <c r="G27" s="11"/>
      <c r="H27" s="11"/>
      <c r="I27" s="8"/>
      <c r="M27" s="11"/>
    </row>
    <row r="28" spans="1:13" ht="12.75" customHeight="1">
      <c r="F28" s="8"/>
      <c r="G28" s="11"/>
      <c r="I28" s="11"/>
      <c r="M28" s="11"/>
    </row>
    <row r="29" spans="1:13" ht="12.75" customHeight="1">
      <c r="F29" s="8"/>
      <c r="I29" s="11"/>
    </row>
    <row r="30" spans="1:13" ht="12.75" customHeight="1">
      <c r="D30" s="8"/>
      <c r="F30" s="8"/>
    </row>
    <row r="31" spans="1:13" ht="12.75" customHeight="1">
      <c r="F31" s="8"/>
    </row>
    <row r="32" spans="1:13" ht="12.75" customHeight="1"/>
    <row r="33" spans="3:3" ht="12.75" customHeight="1"/>
    <row r="34" spans="3:3" ht="12.75" customHeight="1">
      <c r="C34" s="10"/>
    </row>
    <row r="35" spans="3:3" ht="12.75" customHeight="1"/>
    <row r="36" spans="3:3" ht="12.75" customHeight="1"/>
    <row r="37" spans="3:3" ht="12.75" customHeight="1"/>
    <row r="38" spans="3:3" ht="12.75" customHeight="1"/>
    <row r="39" spans="3:3" ht="12.75" customHeight="1"/>
    <row r="40" spans="3:3" ht="12.75" customHeight="1"/>
    <row r="41" spans="3:3" ht="12.75" customHeight="1"/>
    <row r="42" spans="3:3" ht="12.75" customHeight="1"/>
    <row r="43" spans="3:3" ht="12.75" customHeight="1"/>
    <row r="44" spans="3:3" ht="12.75" customHeight="1"/>
    <row r="45" spans="3:3" ht="12.75" customHeight="1"/>
    <row r="46" spans="3:3" ht="12.75" customHeight="1"/>
    <row r="47" spans="3:3" ht="12.75" customHeight="1"/>
    <row r="48" spans="3:3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</sheetData>
  <mergeCells count="1">
    <mergeCell ref="A1:M1"/>
  </mergeCells>
  <pageMargins left="0.31" right="0.2" top="1" bottom="1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0"/>
  <sheetViews>
    <sheetView workbookViewId="0"/>
  </sheetViews>
  <sheetFormatPr defaultColWidth="12.5703125" defaultRowHeight="15" customHeight="1"/>
  <cols>
    <col min="1" max="1" width="8.42578125" customWidth="1"/>
    <col min="2" max="2" width="11.85546875" customWidth="1"/>
    <col min="3" max="3" width="17.42578125" customWidth="1"/>
    <col min="4" max="5" width="11.42578125" customWidth="1"/>
    <col min="6" max="6" width="20.42578125" customWidth="1"/>
    <col min="7" max="7" width="21.140625" customWidth="1"/>
    <col min="8" max="8" width="18.42578125" customWidth="1"/>
    <col min="9" max="9" width="12" customWidth="1"/>
    <col min="10" max="12" width="12.140625" customWidth="1"/>
    <col min="13" max="13" width="10" customWidth="1"/>
  </cols>
  <sheetData>
    <row r="1" spans="1:13" ht="12.75" customHeight="1">
      <c r="A1" s="119" t="s">
        <v>22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1"/>
    </row>
    <row r="2" spans="1:13" ht="12.75" customHeight="1">
      <c r="A2" s="18" t="s">
        <v>1</v>
      </c>
      <c r="B2" s="18" t="s">
        <v>2</v>
      </c>
      <c r="C2" s="18" t="s">
        <v>3</v>
      </c>
      <c r="D2" s="18" t="s">
        <v>4</v>
      </c>
      <c r="E2" s="18" t="s">
        <v>5</v>
      </c>
      <c r="F2" s="18" t="s">
        <v>6</v>
      </c>
      <c r="G2" s="18" t="s">
        <v>16</v>
      </c>
      <c r="H2" s="18" t="s">
        <v>17</v>
      </c>
      <c r="I2" s="18" t="s">
        <v>7</v>
      </c>
      <c r="J2" s="18" t="s">
        <v>8</v>
      </c>
      <c r="K2" s="18" t="s">
        <v>9</v>
      </c>
      <c r="L2" s="18" t="s">
        <v>10</v>
      </c>
      <c r="M2" s="18" t="s">
        <v>11</v>
      </c>
    </row>
    <row r="3" spans="1:13" ht="12.75" customHeight="1">
      <c r="A3" s="18"/>
      <c r="B3" s="18" t="s">
        <v>12</v>
      </c>
      <c r="C3" s="18" t="s">
        <v>12</v>
      </c>
      <c r="D3" s="18" t="s">
        <v>12</v>
      </c>
      <c r="E3" s="19" t="s">
        <v>12</v>
      </c>
      <c r="F3" s="19" t="s">
        <v>18</v>
      </c>
      <c r="G3" s="19" t="s">
        <v>19</v>
      </c>
      <c r="H3" s="19" t="s">
        <v>20</v>
      </c>
      <c r="I3" s="18" t="s">
        <v>13</v>
      </c>
      <c r="J3" s="18" t="s">
        <v>13</v>
      </c>
      <c r="K3" s="18" t="s">
        <v>13</v>
      </c>
      <c r="L3" s="18" t="s">
        <v>13</v>
      </c>
      <c r="M3" s="18" t="s">
        <v>14</v>
      </c>
    </row>
    <row r="4" spans="1:13" ht="12.75" customHeight="1">
      <c r="A4" s="20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</row>
    <row r="5" spans="1:13" ht="12.75" customHeight="1">
      <c r="A5" s="6">
        <v>40544</v>
      </c>
      <c r="B5" s="7">
        <v>9554.92</v>
      </c>
      <c r="C5" s="7">
        <v>40631.1466</v>
      </c>
      <c r="D5" s="7">
        <v>25642.38</v>
      </c>
      <c r="E5" s="7">
        <v>3300</v>
      </c>
      <c r="F5" s="7">
        <v>1505</v>
      </c>
      <c r="G5" s="7">
        <f>7750*0.15141</f>
        <v>1173.4275</v>
      </c>
      <c r="H5" s="7">
        <v>7</v>
      </c>
      <c r="I5" s="7">
        <v>1358.44</v>
      </c>
      <c r="J5" s="7">
        <v>774.12</v>
      </c>
      <c r="K5" s="7">
        <v>1787</v>
      </c>
      <c r="L5" s="7">
        <v>28.4</v>
      </c>
      <c r="M5" s="7">
        <v>47.13</v>
      </c>
    </row>
    <row r="6" spans="1:13" ht="12.75" customHeight="1">
      <c r="A6" s="6">
        <v>40575</v>
      </c>
      <c r="B6" s="7">
        <v>9867.18</v>
      </c>
      <c r="C6" s="7">
        <v>41005.9</v>
      </c>
      <c r="D6" s="7">
        <v>28249.5</v>
      </c>
      <c r="E6" s="8">
        <v>3460.9375</v>
      </c>
      <c r="F6" s="7">
        <v>1505</v>
      </c>
      <c r="G6" s="7">
        <v>1187.835</v>
      </c>
      <c r="H6" s="7">
        <v>7</v>
      </c>
      <c r="I6" s="8">
        <v>1372.01875</v>
      </c>
      <c r="J6" s="11">
        <v>820.97500000000002</v>
      </c>
      <c r="K6" s="7">
        <v>1825.95</v>
      </c>
      <c r="L6" s="7">
        <v>30.778499999999998</v>
      </c>
      <c r="M6" s="7">
        <v>55</v>
      </c>
    </row>
    <row r="7" spans="1:13" ht="12.75" customHeight="1">
      <c r="A7" s="6">
        <v>40603</v>
      </c>
      <c r="B7" s="7">
        <v>9530.11</v>
      </c>
      <c r="C7" s="8">
        <v>39976.374459999999</v>
      </c>
      <c r="D7" s="7">
        <v>26807.39</v>
      </c>
      <c r="E7" s="7">
        <v>3544.444</v>
      </c>
      <c r="F7" s="7">
        <v>1505</v>
      </c>
      <c r="G7" s="7">
        <v>1184.47875</v>
      </c>
      <c r="H7" s="7">
        <v>7</v>
      </c>
      <c r="I7" s="7">
        <v>1423.4293499999999</v>
      </c>
      <c r="J7" s="7">
        <v>761.84782500000006</v>
      </c>
      <c r="K7" s="8">
        <v>1769.0760850000001</v>
      </c>
      <c r="L7" s="7">
        <v>35.8134783</v>
      </c>
      <c r="M7" s="7">
        <v>65.833500000000001</v>
      </c>
    </row>
    <row r="8" spans="1:13" ht="12.75" customHeight="1">
      <c r="A8" s="6">
        <v>40634</v>
      </c>
      <c r="B8" s="8">
        <f>(10147.75+8977.5)/2</f>
        <v>9562.625</v>
      </c>
      <c r="C8" s="8">
        <v>36344.263010000002</v>
      </c>
      <c r="D8" s="8">
        <v>26325.14</v>
      </c>
      <c r="E8" s="7">
        <v>3492.857</v>
      </c>
      <c r="F8" s="7">
        <v>1505</v>
      </c>
      <c r="G8" s="7">
        <v>1175.55</v>
      </c>
      <c r="H8" s="7">
        <v>7</v>
      </c>
      <c r="I8" s="8">
        <v>1474.11806</v>
      </c>
      <c r="J8" s="8">
        <v>771.22222499999998</v>
      </c>
      <c r="K8" s="8">
        <v>1794.25</v>
      </c>
      <c r="L8" s="8">
        <v>41.965555599999995</v>
      </c>
      <c r="M8" s="8">
        <v>67.5715</v>
      </c>
    </row>
    <row r="9" spans="1:13" ht="12.75" customHeight="1">
      <c r="A9" s="6">
        <v>40664</v>
      </c>
      <c r="B9" s="7">
        <v>8926.49</v>
      </c>
      <c r="C9" s="7">
        <v>39828.660000000003</v>
      </c>
      <c r="D9" s="7">
        <v>24206.5</v>
      </c>
      <c r="E9" s="7">
        <v>3420.31</v>
      </c>
      <c r="F9" s="7">
        <v>1505</v>
      </c>
      <c r="G9" s="7">
        <v>1145.81</v>
      </c>
      <c r="H9" s="7">
        <v>6.6</v>
      </c>
      <c r="I9" s="7">
        <v>1511.31</v>
      </c>
      <c r="J9" s="7">
        <v>736.08</v>
      </c>
      <c r="K9" s="7">
        <v>1785.9</v>
      </c>
      <c r="L9" s="7">
        <v>36.75</v>
      </c>
      <c r="M9" s="7">
        <v>67</v>
      </c>
    </row>
    <row r="10" spans="1:13" ht="12.75" customHeight="1">
      <c r="A10" s="6">
        <v>40695</v>
      </c>
      <c r="B10" s="7">
        <v>9045.1200000000008</v>
      </c>
      <c r="C10" s="7">
        <v>36541.576500000003</v>
      </c>
      <c r="D10" s="7">
        <v>22349.21</v>
      </c>
      <c r="E10" s="7">
        <v>3425</v>
      </c>
      <c r="F10" s="7">
        <v>1505</v>
      </c>
      <c r="G10" s="7">
        <v>1152.645</v>
      </c>
      <c r="H10" s="7">
        <v>5.4</v>
      </c>
      <c r="I10" s="7">
        <v>1528.5193200000001</v>
      </c>
      <c r="J10" s="7">
        <v>770.73863499999993</v>
      </c>
      <c r="K10" s="7">
        <v>1770.022725</v>
      </c>
      <c r="L10" s="7">
        <v>35.795000000000002</v>
      </c>
      <c r="M10" s="7">
        <v>63.555999999999997</v>
      </c>
    </row>
    <row r="11" spans="1:13" ht="12.75" customHeight="1">
      <c r="A11" s="6">
        <v>40725</v>
      </c>
      <c r="B11" s="7">
        <v>9618.7999999999993</v>
      </c>
      <c r="C11" s="7">
        <v>34820.870589999999</v>
      </c>
      <c r="D11" s="7">
        <v>23726.31</v>
      </c>
      <c r="E11" s="7">
        <v>3358.3334999999997</v>
      </c>
      <c r="F11" s="7">
        <v>1505</v>
      </c>
      <c r="G11" s="7">
        <v>1156.356</v>
      </c>
      <c r="H11" s="7">
        <v>5.4</v>
      </c>
      <c r="I11" s="7">
        <v>1570.6678550000001</v>
      </c>
      <c r="J11" s="7">
        <v>788.13095500000009</v>
      </c>
      <c r="K11" s="7">
        <v>1758.4761899999999</v>
      </c>
      <c r="L11" s="7">
        <v>37.92</v>
      </c>
      <c r="M11" s="7">
        <v>61</v>
      </c>
    </row>
    <row r="12" spans="1:13" ht="12.75" customHeight="1">
      <c r="A12" s="6">
        <v>40756</v>
      </c>
      <c r="B12" s="7">
        <v>9040.82</v>
      </c>
      <c r="C12" s="7">
        <v>35709.332450000002</v>
      </c>
      <c r="D12" s="7">
        <v>22079.55</v>
      </c>
      <c r="E12" s="7">
        <v>3381.9445000000001</v>
      </c>
      <c r="F12" s="7">
        <v>1505</v>
      </c>
      <c r="G12" s="7">
        <v>1205.8724999999999</v>
      </c>
      <c r="H12" s="7">
        <v>5.4</v>
      </c>
      <c r="I12" s="7">
        <v>1757.6534099999999</v>
      </c>
      <c r="J12" s="7">
        <v>763.40909499999998</v>
      </c>
      <c r="K12" s="7">
        <v>1805.1477300000001</v>
      </c>
      <c r="L12" s="7">
        <v>40.299999999999997</v>
      </c>
      <c r="M12" s="7">
        <v>57.5</v>
      </c>
    </row>
    <row r="13" spans="1:13" ht="12.75" customHeight="1">
      <c r="A13" s="6">
        <v>40787</v>
      </c>
      <c r="B13" s="7">
        <v>8314.33</v>
      </c>
      <c r="C13" s="7">
        <v>36149.154139999991</v>
      </c>
      <c r="D13" s="7">
        <v>20388.3</v>
      </c>
      <c r="E13" s="7">
        <v>3563.8885</v>
      </c>
      <c r="F13" s="7">
        <v>1505</v>
      </c>
      <c r="G13" s="7">
        <v>1302.7080000000001</v>
      </c>
      <c r="H13" s="7">
        <v>5.4</v>
      </c>
      <c r="I13" s="7">
        <v>1776.25</v>
      </c>
      <c r="J13" s="7">
        <v>710.84091000000001</v>
      </c>
      <c r="K13" s="13">
        <v>1751.9204549999999</v>
      </c>
      <c r="L13" s="7">
        <v>38.154545499999998</v>
      </c>
      <c r="M13" s="7">
        <v>58.110999999999997</v>
      </c>
    </row>
    <row r="14" spans="1:13" ht="12.75" customHeight="1">
      <c r="A14" s="6">
        <v>40817</v>
      </c>
      <c r="B14" s="7">
        <v>7347.11</v>
      </c>
      <c r="C14" s="7">
        <v>32443.18792</v>
      </c>
      <c r="D14" s="7">
        <v>18882.86</v>
      </c>
      <c r="E14" s="7">
        <v>3393.75</v>
      </c>
      <c r="F14" s="7">
        <v>1505</v>
      </c>
      <c r="G14" s="7">
        <v>1269.60625</v>
      </c>
      <c r="H14" s="7">
        <v>5.4</v>
      </c>
      <c r="I14" s="7">
        <v>1666.5535749999999</v>
      </c>
      <c r="J14" s="7">
        <v>616.1547599999999</v>
      </c>
      <c r="K14" s="7">
        <v>1535.2619049999998</v>
      </c>
      <c r="L14" s="7">
        <v>31.974761900000001</v>
      </c>
      <c r="M14" s="7">
        <v>64.875</v>
      </c>
    </row>
    <row r="15" spans="1:13" ht="12.75" customHeight="1">
      <c r="A15" s="6">
        <v>40848</v>
      </c>
      <c r="B15" s="7">
        <v>7551.36</v>
      </c>
      <c r="C15" s="7">
        <v>30613.353319999998</v>
      </c>
      <c r="D15" s="7">
        <v>17879.439999999999</v>
      </c>
      <c r="E15" s="8">
        <v>3155.556</v>
      </c>
      <c r="F15" s="7">
        <v>1505</v>
      </c>
      <c r="G15" s="7">
        <v>1154.69</v>
      </c>
      <c r="H15" s="7">
        <v>5.4</v>
      </c>
      <c r="I15" s="7">
        <v>1737.4772700000001</v>
      </c>
      <c r="J15" s="8">
        <v>627.06817999999998</v>
      </c>
      <c r="K15" s="7">
        <v>1596.51136</v>
      </c>
      <c r="L15" s="7">
        <v>33.08</v>
      </c>
      <c r="M15" s="7">
        <v>64.72</v>
      </c>
    </row>
    <row r="16" spans="1:13" ht="12.75" customHeight="1">
      <c r="A16" s="6">
        <v>40878</v>
      </c>
      <c r="B16" s="7">
        <v>7567.16</v>
      </c>
      <c r="C16" s="7">
        <v>30746.732830000001</v>
      </c>
      <c r="D16" s="7">
        <v>18148.88</v>
      </c>
      <c r="E16" s="7">
        <v>3155.556</v>
      </c>
      <c r="F16" s="7">
        <v>1505</v>
      </c>
      <c r="G16" s="7">
        <v>1113.99</v>
      </c>
      <c r="H16" s="7">
        <v>5.4</v>
      </c>
      <c r="I16" s="7">
        <v>1652.52</v>
      </c>
      <c r="J16" s="7">
        <v>643.04</v>
      </c>
      <c r="K16" s="7">
        <v>1466.03</v>
      </c>
      <c r="L16" s="7">
        <v>30.41</v>
      </c>
      <c r="M16" s="7">
        <v>63</v>
      </c>
    </row>
    <row r="17" spans="1:13" ht="12.75" customHeight="1">
      <c r="A17" s="6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</row>
    <row r="18" spans="1:13" ht="12.75" customHeight="1">
      <c r="A18" s="6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</row>
    <row r="19" spans="1:13" ht="12.75" customHeight="1">
      <c r="A19" s="22" t="s">
        <v>21</v>
      </c>
      <c r="B19" s="15"/>
      <c r="C19" s="15"/>
      <c r="D19" s="15"/>
      <c r="E19" s="15"/>
      <c r="F19" s="15"/>
      <c r="G19" s="15"/>
      <c r="H19" s="15"/>
      <c r="I19" s="16"/>
      <c r="J19" s="8"/>
      <c r="K19" s="8"/>
    </row>
    <row r="20" spans="1:13" ht="12.75" customHeight="1">
      <c r="C20" s="8"/>
      <c r="D20" s="8"/>
      <c r="E20" s="8"/>
      <c r="F20" s="8"/>
      <c r="G20" s="8"/>
      <c r="H20" s="8"/>
      <c r="M20" s="9"/>
    </row>
    <row r="21" spans="1:13" ht="12.75" customHeight="1">
      <c r="B21" s="8"/>
      <c r="C21" s="8"/>
      <c r="D21" s="8"/>
      <c r="E21" s="8"/>
      <c r="F21" s="8"/>
      <c r="G21" s="8"/>
      <c r="I21" s="8"/>
    </row>
    <row r="22" spans="1:13" ht="12.75" customHeight="1">
      <c r="C22" s="8"/>
      <c r="D22" s="8"/>
      <c r="E22" s="8"/>
      <c r="F22" s="23"/>
      <c r="G22" s="8"/>
      <c r="H22" s="8"/>
      <c r="I22" s="8"/>
      <c r="J22" s="8"/>
      <c r="K22" s="8"/>
      <c r="L22" s="8"/>
      <c r="M22" s="8"/>
    </row>
    <row r="23" spans="1:13" ht="12.75" customHeight="1">
      <c r="C23" s="8"/>
      <c r="D23" s="8"/>
      <c r="E23" s="8"/>
      <c r="F23" s="8"/>
      <c r="I23" s="8"/>
      <c r="J23" s="8"/>
      <c r="K23" s="8"/>
      <c r="L23" s="8"/>
      <c r="M23" s="8"/>
    </row>
    <row r="24" spans="1:13" ht="12.75" customHeight="1">
      <c r="B24" s="8"/>
      <c r="C24" s="8"/>
      <c r="D24" s="8"/>
      <c r="E24" s="8"/>
      <c r="F24" s="23"/>
      <c r="G24" s="11"/>
    </row>
    <row r="25" spans="1:13" ht="12.75" customHeight="1">
      <c r="C25" s="8"/>
      <c r="D25" s="8"/>
      <c r="E25" s="8"/>
      <c r="M25" s="8"/>
    </row>
    <row r="26" spans="1:13" ht="12.75" customHeight="1"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</row>
    <row r="27" spans="1:13" ht="12.75" customHeight="1"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</row>
    <row r="28" spans="1:13" ht="12.75" customHeight="1"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</row>
    <row r="29" spans="1:13" ht="12.75" customHeight="1"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</row>
    <row r="30" spans="1:13" ht="12.75" customHeight="1"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</row>
    <row r="31" spans="1:13" ht="12.75" customHeight="1">
      <c r="B31" s="8"/>
      <c r="C31" s="8"/>
      <c r="D31" s="8"/>
      <c r="E31" s="8"/>
      <c r="F31" s="17"/>
      <c r="G31" s="17"/>
      <c r="H31" s="17"/>
      <c r="I31" s="8"/>
      <c r="J31" s="8"/>
      <c r="K31" s="8"/>
      <c r="L31" s="8"/>
      <c r="M31" s="8"/>
    </row>
    <row r="32" spans="1:13" ht="12.75" customHeight="1"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</row>
    <row r="33" spans="2:13" ht="12.75" customHeight="1"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</row>
    <row r="34" spans="2:13" ht="12.75" customHeight="1">
      <c r="B34" s="8"/>
      <c r="C34" s="8"/>
      <c r="D34" s="8"/>
      <c r="E34" s="8"/>
      <c r="F34" s="17"/>
      <c r="G34" s="8"/>
      <c r="H34" s="8"/>
      <c r="I34" s="8"/>
      <c r="J34" s="8"/>
      <c r="K34" s="8"/>
      <c r="L34" s="8"/>
      <c r="M34" s="8"/>
    </row>
    <row r="35" spans="2:13" ht="12.75" customHeight="1"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</row>
    <row r="36" spans="2:13" ht="12.75" customHeight="1"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</row>
    <row r="37" spans="2:13" ht="12.75" customHeight="1"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</row>
    <row r="38" spans="2:13" ht="12.75" customHeight="1"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</row>
    <row r="39" spans="2:13" ht="12.75" customHeight="1"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</row>
    <row r="40" spans="2:13" ht="12.75" customHeight="1"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</row>
    <row r="41" spans="2:13" ht="12.75" customHeight="1"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</row>
    <row r="42" spans="2:13" ht="12.75" customHeight="1"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</row>
    <row r="43" spans="2:13" ht="12.75" customHeight="1"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</row>
    <row r="44" spans="2:13" ht="12.75" customHeight="1"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</row>
    <row r="45" spans="2:13" ht="12.75" customHeight="1"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</row>
    <row r="46" spans="2:13" ht="12.75" customHeight="1"/>
    <row r="47" spans="2:13" ht="12.75" customHeight="1"/>
    <row r="48" spans="2:13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</sheetData>
  <mergeCells count="1">
    <mergeCell ref="A1:M1"/>
  </mergeCells>
  <pageMargins left="0.7" right="0.7" top="0.75" bottom="0.75" header="0" footer="0"/>
  <pageSetup scale="73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00"/>
  <sheetViews>
    <sheetView workbookViewId="0"/>
  </sheetViews>
  <sheetFormatPr defaultColWidth="12.5703125" defaultRowHeight="15" customHeight="1"/>
  <cols>
    <col min="1" max="1" width="8.42578125" customWidth="1"/>
    <col min="2" max="2" width="11.85546875" customWidth="1"/>
    <col min="3" max="3" width="18.42578125" customWidth="1"/>
    <col min="4" max="5" width="11.42578125" customWidth="1"/>
    <col min="6" max="6" width="20.42578125" customWidth="1"/>
    <col min="7" max="7" width="21.140625" customWidth="1"/>
    <col min="8" max="9" width="18.42578125" customWidth="1"/>
    <col min="10" max="10" width="12" customWidth="1"/>
    <col min="11" max="13" width="12.140625" customWidth="1"/>
    <col min="14" max="14" width="10" customWidth="1"/>
    <col min="15" max="15" width="8.5703125" customWidth="1"/>
  </cols>
  <sheetData>
    <row r="1" spans="1:14" ht="12.75" customHeight="1">
      <c r="A1" s="119" t="s">
        <v>23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1"/>
    </row>
    <row r="2" spans="1:14" ht="12.75" customHeight="1">
      <c r="A2" s="18" t="s">
        <v>1</v>
      </c>
      <c r="B2" s="18" t="s">
        <v>2</v>
      </c>
      <c r="C2" s="18" t="s">
        <v>3</v>
      </c>
      <c r="D2" s="18" t="s">
        <v>4</v>
      </c>
      <c r="E2" s="18" t="s">
        <v>5</v>
      </c>
      <c r="F2" s="18" t="s">
        <v>6</v>
      </c>
      <c r="G2" s="18" t="s">
        <v>16</v>
      </c>
      <c r="H2" s="18" t="s">
        <v>17</v>
      </c>
      <c r="I2" s="18" t="s">
        <v>24</v>
      </c>
      <c r="J2" s="18" t="s">
        <v>7</v>
      </c>
      <c r="K2" s="18" t="s">
        <v>8</v>
      </c>
      <c r="L2" s="18" t="s">
        <v>9</v>
      </c>
      <c r="M2" s="18" t="s">
        <v>10</v>
      </c>
      <c r="N2" s="18" t="s">
        <v>11</v>
      </c>
    </row>
    <row r="3" spans="1:14" ht="12.75" customHeight="1">
      <c r="A3" s="18"/>
      <c r="B3" s="18" t="s">
        <v>12</v>
      </c>
      <c r="C3" s="18" t="s">
        <v>12</v>
      </c>
      <c r="D3" s="18" t="s">
        <v>12</v>
      </c>
      <c r="E3" s="19" t="s">
        <v>12</v>
      </c>
      <c r="F3" s="19" t="s">
        <v>18</v>
      </c>
      <c r="G3" s="19" t="s">
        <v>19</v>
      </c>
      <c r="H3" s="19" t="s">
        <v>20</v>
      </c>
      <c r="I3" s="19" t="s">
        <v>25</v>
      </c>
      <c r="J3" s="18" t="s">
        <v>13</v>
      </c>
      <c r="K3" s="18" t="s">
        <v>13</v>
      </c>
      <c r="L3" s="18" t="s">
        <v>13</v>
      </c>
      <c r="M3" s="18" t="s">
        <v>13</v>
      </c>
      <c r="N3" s="18" t="s">
        <v>14</v>
      </c>
    </row>
    <row r="4" spans="1:14" ht="12.75" customHeight="1">
      <c r="A4" s="20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</row>
    <row r="5" spans="1:14" ht="12.75" customHeight="1">
      <c r="A5" s="6">
        <v>40909</v>
      </c>
      <c r="B5" s="7">
        <v>8043</v>
      </c>
      <c r="C5" s="7">
        <v>32711.05</v>
      </c>
      <c r="D5" s="7">
        <v>19818.21</v>
      </c>
      <c r="E5" s="7">
        <v>2875</v>
      </c>
      <c r="F5" s="7">
        <v>1505</v>
      </c>
      <c r="G5" s="7">
        <v>1123.93</v>
      </c>
      <c r="H5" s="7">
        <v>5.09</v>
      </c>
      <c r="I5" s="7"/>
      <c r="J5" s="7">
        <v>1656.10715</v>
      </c>
      <c r="K5" s="7">
        <v>658.94047999999998</v>
      </c>
      <c r="L5" s="7">
        <v>1506.833335</v>
      </c>
      <c r="M5" s="7">
        <v>30.768571399999999</v>
      </c>
      <c r="N5" s="7">
        <v>63</v>
      </c>
    </row>
    <row r="6" spans="1:14" ht="12.75" customHeight="1">
      <c r="A6" s="6">
        <v>40940</v>
      </c>
      <c r="B6" s="7">
        <v>8422.02</v>
      </c>
      <c r="C6" s="7">
        <v>34832.995999999999</v>
      </c>
      <c r="D6" s="7">
        <v>20461.55</v>
      </c>
      <c r="E6" s="8">
        <v>2875</v>
      </c>
      <c r="F6" s="7">
        <v>1505</v>
      </c>
      <c r="G6" s="7">
        <v>1081.652</v>
      </c>
      <c r="H6" s="7">
        <v>4.625</v>
      </c>
      <c r="I6" s="8"/>
      <c r="J6" s="8">
        <v>1742.8571449999999</v>
      </c>
      <c r="K6" s="11">
        <v>702.66666499999997</v>
      </c>
      <c r="L6" s="7">
        <v>1658.0714250000001</v>
      </c>
      <c r="M6" s="7">
        <v>34.14</v>
      </c>
      <c r="N6" s="7">
        <v>63.277999999999999</v>
      </c>
    </row>
    <row r="7" spans="1:14" ht="12.75" customHeight="1">
      <c r="A7" s="6">
        <v>40969</v>
      </c>
      <c r="B7" s="24">
        <v>8456.5499999999993</v>
      </c>
      <c r="C7" s="7">
        <v>32040.845000000001</v>
      </c>
      <c r="D7" s="25">
        <v>18705.57</v>
      </c>
      <c r="E7" s="7">
        <v>2977.75</v>
      </c>
      <c r="F7" s="7">
        <v>1505</v>
      </c>
      <c r="G7" s="7">
        <v>1066.5</v>
      </c>
      <c r="H7" s="7">
        <v>4.625</v>
      </c>
      <c r="I7" s="7"/>
      <c r="J7" s="7">
        <v>1674.1477500000001</v>
      </c>
      <c r="K7" s="24">
        <v>684.88636499999996</v>
      </c>
      <c r="L7" s="7">
        <v>1656.6590900000001</v>
      </c>
      <c r="M7" s="25">
        <v>32.953181800000003</v>
      </c>
      <c r="N7" s="7">
        <v>63.5</v>
      </c>
    </row>
    <row r="8" spans="1:14" ht="12.75" customHeight="1">
      <c r="A8" s="6">
        <v>41000</v>
      </c>
      <c r="B8" s="8">
        <v>8258.8799999999992</v>
      </c>
      <c r="C8" s="8">
        <v>31943.841489999999</v>
      </c>
      <c r="D8" s="8">
        <v>17894.080000000002</v>
      </c>
      <c r="E8" s="7">
        <v>3090</v>
      </c>
      <c r="F8" s="7">
        <v>1505</v>
      </c>
      <c r="G8" s="7">
        <v>1059.27</v>
      </c>
      <c r="H8" s="7">
        <v>4.625</v>
      </c>
      <c r="I8" s="7"/>
      <c r="J8" s="7">
        <v>1649.3026300000001</v>
      </c>
      <c r="K8" s="8">
        <v>656.21</v>
      </c>
      <c r="L8" s="7">
        <v>1587.210525</v>
      </c>
      <c r="M8" s="7">
        <v>31.552368399999999</v>
      </c>
      <c r="N8" s="7">
        <v>62.5715</v>
      </c>
    </row>
    <row r="9" spans="1:14" ht="12.75" customHeight="1">
      <c r="A9" s="6">
        <v>41030</v>
      </c>
      <c r="B9" s="7">
        <v>7919.28</v>
      </c>
      <c r="C9" s="7">
        <v>32931.51</v>
      </c>
      <c r="D9" s="7">
        <v>17017.39</v>
      </c>
      <c r="E9" s="7">
        <v>3163.89</v>
      </c>
      <c r="F9" s="7">
        <v>1505</v>
      </c>
      <c r="G9" s="7">
        <v>1066.5</v>
      </c>
      <c r="H9" s="7">
        <v>4.63</v>
      </c>
      <c r="I9" s="7"/>
      <c r="J9" s="7">
        <v>1585.31</v>
      </c>
      <c r="K9" s="7">
        <v>617.33000000000004</v>
      </c>
      <c r="L9" s="7">
        <v>1468.73</v>
      </c>
      <c r="M9" s="7">
        <v>28.665900000000001</v>
      </c>
      <c r="N9" s="7">
        <v>58.61</v>
      </c>
    </row>
    <row r="10" spans="1:14" ht="12.75" customHeight="1">
      <c r="A10" s="6">
        <v>41061</v>
      </c>
      <c r="B10" s="7">
        <v>7419.79</v>
      </c>
      <c r="C10" s="7">
        <v>32041.95</v>
      </c>
      <c r="D10" s="7">
        <v>16535.79</v>
      </c>
      <c r="E10" s="7">
        <v>3025</v>
      </c>
      <c r="F10" s="7">
        <v>1505</v>
      </c>
      <c r="G10" s="7">
        <v>1072.1400000000001</v>
      </c>
      <c r="H10" s="7">
        <v>4.63</v>
      </c>
      <c r="I10" s="7"/>
      <c r="J10" s="7">
        <v>1596.17</v>
      </c>
      <c r="K10" s="7">
        <v>612.72</v>
      </c>
      <c r="L10" s="7">
        <v>1447.13</v>
      </c>
      <c r="M10" s="7">
        <v>28.0471</v>
      </c>
      <c r="N10" s="7">
        <v>50.33</v>
      </c>
    </row>
    <row r="11" spans="1:14" ht="12.75" customHeight="1">
      <c r="A11" s="6">
        <v>41091</v>
      </c>
      <c r="B11" s="7">
        <v>7588.7</v>
      </c>
      <c r="C11" s="7">
        <v>28104.826452999998</v>
      </c>
      <c r="D11" s="7">
        <v>16155.11</v>
      </c>
      <c r="E11" s="7">
        <v>2884.375</v>
      </c>
      <c r="F11" s="7">
        <v>1505</v>
      </c>
      <c r="G11" s="7">
        <v>1052.03</v>
      </c>
      <c r="H11" s="7">
        <v>5.2124999999999995</v>
      </c>
      <c r="I11" s="7">
        <v>1875.97</v>
      </c>
      <c r="J11" s="7">
        <v>1593.3465000000001</v>
      </c>
      <c r="K11" s="7">
        <v>579.34085000000005</v>
      </c>
      <c r="L11" s="7">
        <v>1426.40905</v>
      </c>
      <c r="M11" s="7">
        <v>27.43</v>
      </c>
      <c r="N11" s="7">
        <v>43.8125</v>
      </c>
    </row>
    <row r="12" spans="1:14" ht="12.75" customHeight="1">
      <c r="A12" s="6">
        <v>41122</v>
      </c>
      <c r="B12" s="7">
        <v>7491.91</v>
      </c>
      <c r="C12" s="7">
        <v>28618.723374999998</v>
      </c>
      <c r="D12" s="7">
        <v>15653.64</v>
      </c>
      <c r="E12" s="7">
        <v>2662.5</v>
      </c>
      <c r="F12" s="7">
        <v>1505</v>
      </c>
      <c r="G12" s="26">
        <v>1006.6125000000001</v>
      </c>
      <c r="H12" s="7">
        <v>5.14</v>
      </c>
      <c r="I12" s="7">
        <v>1895.42</v>
      </c>
      <c r="J12" s="7">
        <v>1625.8579549999999</v>
      </c>
      <c r="K12" s="7">
        <v>600.125</v>
      </c>
      <c r="L12" s="7">
        <v>1450.1363649999998</v>
      </c>
      <c r="M12" s="7">
        <v>28.696818199999999</v>
      </c>
      <c r="N12" s="7">
        <v>41.7</v>
      </c>
    </row>
    <row r="13" spans="1:14" ht="12.75" customHeight="1">
      <c r="A13" s="6">
        <v>41153</v>
      </c>
      <c r="B13" s="7">
        <v>8068.03</v>
      </c>
      <c r="C13" s="7">
        <v>29997.16203</v>
      </c>
      <c r="D13" s="7">
        <v>17213</v>
      </c>
      <c r="E13" s="7">
        <v>2643.75</v>
      </c>
      <c r="F13" s="7">
        <v>1505</v>
      </c>
      <c r="G13" s="7">
        <v>987.24</v>
      </c>
      <c r="H13" s="7">
        <v>5.0999999999999996</v>
      </c>
      <c r="I13" s="7">
        <v>2168.91</v>
      </c>
      <c r="J13" s="7">
        <v>1743.1875</v>
      </c>
      <c r="K13" s="7">
        <v>657.52500000000009</v>
      </c>
      <c r="L13" s="13">
        <v>1620.7750000000001</v>
      </c>
      <c r="M13" s="7">
        <v>33.608499999999999</v>
      </c>
      <c r="N13" s="7">
        <v>43.125</v>
      </c>
    </row>
    <row r="14" spans="1:14" ht="12.75" customHeight="1">
      <c r="A14" s="6">
        <v>41183</v>
      </c>
      <c r="B14" s="7">
        <v>8069.08</v>
      </c>
      <c r="C14" s="7">
        <v>28389.99</v>
      </c>
      <c r="D14" s="7">
        <v>17242.169999999998</v>
      </c>
      <c r="E14" s="7">
        <v>2548.61</v>
      </c>
      <c r="F14" s="7">
        <v>1505</v>
      </c>
      <c r="G14" s="7">
        <v>970.81</v>
      </c>
      <c r="H14" s="7">
        <v>5.0999999999999996</v>
      </c>
      <c r="I14" s="7">
        <v>2202.5</v>
      </c>
      <c r="J14" s="7">
        <v>1746.68</v>
      </c>
      <c r="K14" s="7">
        <v>633.54999999999995</v>
      </c>
      <c r="L14" s="7">
        <v>1636</v>
      </c>
      <c r="M14" s="7">
        <v>33.19</v>
      </c>
      <c r="N14" s="7">
        <v>47.33</v>
      </c>
    </row>
    <row r="15" spans="1:14" ht="12.75" customHeight="1">
      <c r="A15" s="6">
        <v>41214</v>
      </c>
      <c r="B15" s="7">
        <v>7693.92</v>
      </c>
      <c r="C15" s="7">
        <v>25573.59</v>
      </c>
      <c r="D15" s="7">
        <v>16293.18</v>
      </c>
      <c r="E15" s="8">
        <v>2521.67</v>
      </c>
      <c r="F15" s="7">
        <v>1505</v>
      </c>
      <c r="G15" s="7">
        <v>978.47</v>
      </c>
      <c r="H15" s="7">
        <v>5.0999999999999996</v>
      </c>
      <c r="I15" s="7">
        <v>2179.08</v>
      </c>
      <c r="J15" s="7">
        <v>1722.7439999999999</v>
      </c>
      <c r="K15" s="8">
        <v>635.63639999999998</v>
      </c>
      <c r="L15" s="7">
        <v>1576.52</v>
      </c>
      <c r="M15" s="7">
        <v>32.770000000000003</v>
      </c>
      <c r="N15" s="7">
        <v>44.23</v>
      </c>
    </row>
    <row r="16" spans="1:14" ht="12.75" customHeight="1">
      <c r="A16" s="6">
        <v>41244</v>
      </c>
      <c r="B16" s="8">
        <v>7962.09</v>
      </c>
      <c r="C16" s="7">
        <v>24416.17</v>
      </c>
      <c r="D16" s="8">
        <v>17403.95</v>
      </c>
      <c r="E16" s="7">
        <v>2495.8334999999997</v>
      </c>
      <c r="F16" s="7">
        <v>1505</v>
      </c>
      <c r="G16" s="7">
        <v>976.21699999999998</v>
      </c>
      <c r="H16" s="7">
        <v>5.0999999999999996</v>
      </c>
      <c r="I16" s="8">
        <v>2275.5</v>
      </c>
      <c r="J16" s="7">
        <v>1687.9357600000001</v>
      </c>
      <c r="K16" s="7">
        <v>691.20278499999995</v>
      </c>
      <c r="L16" s="7">
        <v>1588.989165</v>
      </c>
      <c r="M16" s="7">
        <v>31.963157900000002</v>
      </c>
      <c r="N16" s="7">
        <v>41.082999999999998</v>
      </c>
    </row>
    <row r="17" spans="1:14" ht="12.75" customHeight="1">
      <c r="A17" s="6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</row>
    <row r="18" spans="1:14" ht="12.75" customHeight="1">
      <c r="A18" s="6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</row>
    <row r="19" spans="1:14" ht="12.75" customHeight="1">
      <c r="A19" s="22" t="s">
        <v>21</v>
      </c>
      <c r="B19" s="15"/>
      <c r="C19" s="15"/>
      <c r="D19" s="15"/>
      <c r="E19" s="15"/>
      <c r="F19" s="15"/>
      <c r="G19" s="15"/>
      <c r="H19" s="15"/>
      <c r="I19" s="15"/>
      <c r="J19" s="16"/>
      <c r="K19" s="8"/>
      <c r="L19" s="8"/>
    </row>
    <row r="20" spans="1:14" ht="12.75" customHeight="1">
      <c r="C20" s="8"/>
      <c r="D20" s="8"/>
      <c r="E20" s="8"/>
      <c r="F20" s="8"/>
      <c r="G20" s="8"/>
      <c r="H20" s="8"/>
      <c r="I20" s="8"/>
      <c r="N20" s="9"/>
    </row>
    <row r="21" spans="1:14" ht="12.75" customHeight="1">
      <c r="B21" s="8"/>
      <c r="C21" s="8"/>
      <c r="D21" s="8"/>
      <c r="E21" s="8"/>
      <c r="F21" s="8"/>
      <c r="G21" s="8"/>
      <c r="H21" s="10"/>
      <c r="I21" s="10"/>
      <c r="J21" s="8"/>
      <c r="N21" s="10"/>
    </row>
    <row r="22" spans="1:14" ht="12.75" customHeight="1">
      <c r="C22" s="8"/>
      <c r="D22" s="8"/>
      <c r="E22" s="27"/>
      <c r="F22" s="27"/>
      <c r="G22" s="1"/>
      <c r="H22" s="8"/>
      <c r="I22" s="8"/>
      <c r="J22" s="8"/>
      <c r="K22" s="28"/>
      <c r="L22" s="28"/>
      <c r="M22" s="8"/>
      <c r="N22" s="8"/>
    </row>
    <row r="23" spans="1:14" ht="12.75" customHeight="1">
      <c r="C23" s="8"/>
      <c r="D23" s="8"/>
      <c r="E23" s="8"/>
      <c r="F23" s="29"/>
      <c r="G23" s="10"/>
      <c r="H23" s="10"/>
      <c r="I23" s="10"/>
      <c r="J23" s="8"/>
      <c r="K23" s="30"/>
      <c r="L23" s="8"/>
      <c r="M23" s="8"/>
      <c r="N23" s="8"/>
    </row>
    <row r="24" spans="1:14" ht="12.75" customHeight="1">
      <c r="B24" s="8"/>
      <c r="C24" s="8"/>
      <c r="D24" s="8"/>
      <c r="E24" s="27"/>
      <c r="F24" s="27"/>
      <c r="G24" s="1"/>
      <c r="H24" s="10"/>
      <c r="I24" s="10"/>
      <c r="J24" s="11"/>
      <c r="K24" s="31"/>
      <c r="L24" s="11"/>
    </row>
    <row r="25" spans="1:14" ht="12.75" customHeight="1">
      <c r="B25" s="1"/>
      <c r="C25" s="1"/>
      <c r="D25" s="8"/>
      <c r="E25" s="8"/>
      <c r="F25" s="1"/>
      <c r="G25" s="1"/>
      <c r="H25" s="1"/>
      <c r="I25" s="10"/>
      <c r="J25" s="8"/>
      <c r="K25" s="8"/>
      <c r="L25" s="27"/>
      <c r="M25" s="27"/>
      <c r="N25" s="8"/>
    </row>
    <row r="26" spans="1:14" ht="12.75" customHeight="1">
      <c r="B26" s="8"/>
      <c r="C26" s="8"/>
      <c r="D26" s="8"/>
      <c r="E26" s="8"/>
      <c r="F26" s="8"/>
      <c r="G26" s="8"/>
      <c r="H26" s="10"/>
      <c r="I26" s="8"/>
      <c r="J26" s="8"/>
      <c r="K26" s="8"/>
      <c r="L26" s="8"/>
      <c r="M26" s="8"/>
      <c r="N26" s="8"/>
    </row>
    <row r="27" spans="1:14" ht="12.75" customHeight="1">
      <c r="B27" s="8"/>
      <c r="C27" s="8"/>
      <c r="D27" s="8"/>
      <c r="E27" s="8"/>
      <c r="F27" s="1"/>
      <c r="H27" s="8"/>
      <c r="I27" s="8"/>
      <c r="J27" s="8"/>
      <c r="K27" s="8"/>
      <c r="L27" s="8"/>
      <c r="M27" s="8"/>
      <c r="N27" s="8"/>
    </row>
    <row r="28" spans="1:14" ht="12.75" customHeight="1">
      <c r="B28" s="8"/>
      <c r="C28" s="8"/>
      <c r="D28" s="8"/>
      <c r="E28" s="8"/>
      <c r="F28" s="8"/>
      <c r="H28" s="1"/>
      <c r="I28" s="8"/>
      <c r="J28" s="8"/>
      <c r="K28" s="8"/>
      <c r="L28" s="8"/>
      <c r="M28" s="8"/>
      <c r="N28" s="8"/>
    </row>
    <row r="29" spans="1:14" ht="12.75" customHeight="1">
      <c r="B29" s="8"/>
      <c r="C29" s="8"/>
      <c r="D29" s="8"/>
      <c r="E29" s="8"/>
      <c r="F29" s="1"/>
      <c r="G29" s="8"/>
      <c r="H29" s="8"/>
      <c r="I29" s="8"/>
      <c r="J29" s="8"/>
      <c r="K29" s="8"/>
      <c r="L29" s="8"/>
      <c r="M29" s="8"/>
      <c r="N29" s="8"/>
    </row>
    <row r="30" spans="1:14" ht="12.75" customHeight="1"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</row>
    <row r="31" spans="1:14" ht="12.75" customHeight="1">
      <c r="B31" s="8"/>
      <c r="C31" s="8"/>
      <c r="D31" s="8"/>
      <c r="E31" s="8"/>
      <c r="F31" s="17"/>
      <c r="G31" s="8"/>
      <c r="H31" s="17"/>
      <c r="I31" s="17"/>
      <c r="J31" s="8"/>
      <c r="K31" s="8"/>
      <c r="L31" s="8"/>
      <c r="M31" s="8"/>
      <c r="N31" s="8"/>
    </row>
    <row r="32" spans="1:14" ht="12.75" customHeight="1">
      <c r="B32" s="8"/>
      <c r="C32" s="8"/>
      <c r="D32" s="8"/>
      <c r="E32" s="8"/>
      <c r="F32" s="17"/>
      <c r="G32" s="8"/>
      <c r="H32" s="17"/>
      <c r="I32" s="17"/>
      <c r="J32" s="8"/>
      <c r="K32" s="8"/>
      <c r="L32" s="8"/>
      <c r="M32" s="8"/>
      <c r="N32" s="8"/>
    </row>
    <row r="33" spans="2:15" ht="12.75" customHeight="1">
      <c r="B33" s="8"/>
      <c r="C33" s="8"/>
      <c r="D33" s="8"/>
      <c r="E33" s="8"/>
      <c r="F33" s="17"/>
      <c r="G33" s="8"/>
      <c r="H33" s="17"/>
      <c r="I33" s="17"/>
      <c r="J33" s="8"/>
      <c r="K33" s="8"/>
      <c r="L33" s="8"/>
      <c r="M33" s="8"/>
      <c r="N33" s="8"/>
    </row>
    <row r="34" spans="2:15" ht="12.75" customHeight="1"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</row>
    <row r="35" spans="2:15" ht="12.75" customHeight="1"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</row>
    <row r="36" spans="2:15" ht="12.75" customHeight="1">
      <c r="B36" s="8"/>
      <c r="C36" s="8"/>
      <c r="D36" s="8"/>
      <c r="E36" s="8"/>
      <c r="F36" s="17"/>
      <c r="G36" s="8"/>
      <c r="H36" s="8"/>
      <c r="I36" s="8"/>
      <c r="J36" s="8"/>
      <c r="K36" s="8"/>
      <c r="L36" s="8"/>
      <c r="M36" s="8"/>
      <c r="N36" s="8"/>
      <c r="O36" s="1"/>
    </row>
    <row r="37" spans="2:15" ht="12.75" customHeight="1">
      <c r="B37" s="8"/>
      <c r="C37" s="8"/>
      <c r="D37" s="8"/>
      <c r="E37" s="8"/>
      <c r="F37" s="17"/>
      <c r="G37" s="8"/>
      <c r="H37" s="8"/>
      <c r="I37" s="8"/>
      <c r="J37" s="8"/>
      <c r="K37" s="8"/>
      <c r="L37" s="8"/>
      <c r="M37" s="8"/>
      <c r="N37" s="8"/>
      <c r="O37" s="1"/>
    </row>
    <row r="38" spans="2:15" ht="12.75" customHeight="1"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</row>
    <row r="39" spans="2:15" ht="12.75" customHeight="1"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</row>
    <row r="40" spans="2:15" ht="12.75" customHeight="1"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</row>
    <row r="41" spans="2:15" ht="12.75" customHeight="1"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</row>
    <row r="42" spans="2:15" ht="12.75" customHeight="1"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</row>
    <row r="43" spans="2:15" ht="12.75" customHeight="1"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</row>
    <row r="44" spans="2:15" ht="12.75" customHeight="1"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</row>
    <row r="45" spans="2:15" ht="12.75" customHeight="1"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</row>
    <row r="46" spans="2:15" ht="12.75" customHeight="1"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</row>
    <row r="47" spans="2:15" ht="12.75" customHeight="1"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</row>
    <row r="48" spans="2:15" ht="12.75" customHeight="1"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</row>
    <row r="49" spans="2:14" ht="12.75" customHeight="1"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</row>
    <row r="50" spans="2:14" ht="12.75" customHeight="1"/>
    <row r="51" spans="2:14" ht="12.75" customHeight="1">
      <c r="G51" s="11"/>
    </row>
    <row r="52" spans="2:14" ht="12.75" customHeight="1"/>
    <row r="53" spans="2:14" ht="12.75" customHeight="1"/>
    <row r="54" spans="2:14" ht="12.75" customHeight="1"/>
    <row r="55" spans="2:14" ht="12.75" customHeight="1"/>
    <row r="56" spans="2:14" ht="12.75" customHeight="1"/>
    <row r="57" spans="2:14" ht="12.75" customHeight="1"/>
    <row r="58" spans="2:14" ht="12.75" customHeight="1"/>
    <row r="59" spans="2:14" ht="12.75" customHeight="1"/>
    <row r="60" spans="2:14" ht="12.75" customHeight="1"/>
    <row r="61" spans="2:14" ht="12.75" customHeight="1"/>
    <row r="62" spans="2:14" ht="12.75" customHeight="1"/>
    <row r="63" spans="2:14" ht="12.75" customHeight="1"/>
    <row r="64" spans="2:1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</sheetData>
  <mergeCells count="1">
    <mergeCell ref="A1:N1"/>
  </mergeCells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00"/>
  <sheetViews>
    <sheetView workbookViewId="0"/>
  </sheetViews>
  <sheetFormatPr defaultColWidth="12.5703125" defaultRowHeight="15" customHeight="1"/>
  <cols>
    <col min="1" max="1" width="8" customWidth="1"/>
    <col min="2" max="2" width="11.85546875" customWidth="1"/>
    <col min="3" max="3" width="18.42578125" customWidth="1"/>
    <col min="4" max="5" width="11.42578125" customWidth="1"/>
    <col min="6" max="6" width="20.42578125" customWidth="1"/>
    <col min="7" max="7" width="21.140625" customWidth="1"/>
    <col min="8" max="9" width="18.42578125" customWidth="1"/>
    <col min="10" max="10" width="12" customWidth="1"/>
    <col min="11" max="13" width="12.140625" customWidth="1"/>
    <col min="14" max="14" width="10" customWidth="1"/>
    <col min="15" max="15" width="8.5703125" customWidth="1"/>
  </cols>
  <sheetData>
    <row r="1" spans="1:14" ht="12.75" customHeight="1">
      <c r="A1" s="119" t="s">
        <v>26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1"/>
    </row>
    <row r="2" spans="1:14" ht="12.75" customHeight="1">
      <c r="A2" s="18" t="s">
        <v>1</v>
      </c>
      <c r="B2" s="18" t="s">
        <v>2</v>
      </c>
      <c r="C2" s="18" t="s">
        <v>3</v>
      </c>
      <c r="D2" s="18" t="s">
        <v>4</v>
      </c>
      <c r="E2" s="18" t="s">
        <v>5</v>
      </c>
      <c r="F2" s="18" t="s">
        <v>6</v>
      </c>
      <c r="G2" s="18" t="s">
        <v>16</v>
      </c>
      <c r="H2" s="18" t="s">
        <v>17</v>
      </c>
      <c r="I2" s="18" t="s">
        <v>24</v>
      </c>
      <c r="J2" s="18" t="s">
        <v>7</v>
      </c>
      <c r="K2" s="18" t="s">
        <v>8</v>
      </c>
      <c r="L2" s="18" t="s">
        <v>9</v>
      </c>
      <c r="M2" s="18" t="s">
        <v>10</v>
      </c>
      <c r="N2" s="18" t="s">
        <v>11</v>
      </c>
    </row>
    <row r="3" spans="1:14" ht="12.75" customHeight="1">
      <c r="A3" s="18"/>
      <c r="B3" s="18" t="s">
        <v>12</v>
      </c>
      <c r="C3" s="18" t="s">
        <v>12</v>
      </c>
      <c r="D3" s="18" t="s">
        <v>12</v>
      </c>
      <c r="E3" s="19" t="s">
        <v>12</v>
      </c>
      <c r="F3" s="19" t="s">
        <v>18</v>
      </c>
      <c r="G3" s="19" t="s">
        <v>19</v>
      </c>
      <c r="H3" s="19" t="s">
        <v>20</v>
      </c>
      <c r="I3" s="19" t="s">
        <v>25</v>
      </c>
      <c r="J3" s="18" t="s">
        <v>13</v>
      </c>
      <c r="K3" s="18" t="s">
        <v>13</v>
      </c>
      <c r="L3" s="18" t="s">
        <v>13</v>
      </c>
      <c r="M3" s="18" t="s">
        <v>13</v>
      </c>
      <c r="N3" s="18" t="s">
        <v>14</v>
      </c>
    </row>
    <row r="4" spans="1:14" ht="12.75" customHeight="1">
      <c r="A4" s="20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</row>
    <row r="5" spans="1:14" ht="12.75" customHeight="1">
      <c r="A5" s="6">
        <v>41275</v>
      </c>
      <c r="B5" s="8">
        <v>8048.77</v>
      </c>
      <c r="C5" s="7">
        <v>26056.403779999997</v>
      </c>
      <c r="D5" s="8">
        <v>17459.89</v>
      </c>
      <c r="E5" s="7">
        <v>2459.4445000000001</v>
      </c>
      <c r="F5" s="7">
        <v>1505</v>
      </c>
      <c r="G5" s="7">
        <v>992.56</v>
      </c>
      <c r="H5" s="7">
        <v>5.0999999999999996</v>
      </c>
      <c r="I5" s="8">
        <v>2339.83</v>
      </c>
      <c r="J5" s="7">
        <v>1671.42</v>
      </c>
      <c r="K5" s="7">
        <v>712.51</v>
      </c>
      <c r="L5" s="7">
        <v>1643.4</v>
      </c>
      <c r="M5" s="7">
        <v>31.11</v>
      </c>
      <c r="N5" s="7">
        <v>44.22</v>
      </c>
    </row>
    <row r="6" spans="1:14" ht="12.75" customHeight="1">
      <c r="A6" s="6">
        <v>41306</v>
      </c>
      <c r="B6" s="7">
        <v>8070.01</v>
      </c>
      <c r="C6" s="7">
        <v>27062.81</v>
      </c>
      <c r="D6" s="7">
        <v>17728.63</v>
      </c>
      <c r="E6" s="7">
        <v>2542.5</v>
      </c>
      <c r="F6" s="7">
        <v>1505</v>
      </c>
      <c r="G6" s="7">
        <v>995.58</v>
      </c>
      <c r="H6" s="7">
        <v>5.0999999999999996</v>
      </c>
      <c r="I6" s="7">
        <v>2375.8000000000002</v>
      </c>
      <c r="J6" s="7">
        <v>1629.14</v>
      </c>
      <c r="K6" s="7">
        <v>751.71</v>
      </c>
      <c r="L6" s="7">
        <v>1674.75</v>
      </c>
      <c r="M6" s="7">
        <v>30.33</v>
      </c>
      <c r="N6" s="7">
        <v>44.56</v>
      </c>
    </row>
    <row r="7" spans="1:14" ht="12.75" customHeight="1">
      <c r="A7" s="6">
        <v>41334</v>
      </c>
      <c r="B7" s="24">
        <v>7662.24</v>
      </c>
      <c r="C7" s="7">
        <v>25938.46</v>
      </c>
      <c r="D7" s="25">
        <v>16725.13</v>
      </c>
      <c r="E7" s="7">
        <v>2463.13</v>
      </c>
      <c r="F7" s="7">
        <v>1505</v>
      </c>
      <c r="G7" s="7">
        <v>997.85</v>
      </c>
      <c r="H7" s="7">
        <v>5.0999999999999996</v>
      </c>
      <c r="I7" s="7">
        <v>2183.06</v>
      </c>
      <c r="J7" s="7">
        <v>1591.94</v>
      </c>
      <c r="K7" s="24">
        <v>755.09</v>
      </c>
      <c r="L7" s="7">
        <v>1583.05</v>
      </c>
      <c r="M7" s="25">
        <v>28.8</v>
      </c>
      <c r="N7" s="7">
        <v>42.63</v>
      </c>
    </row>
    <row r="8" spans="1:14" ht="12.75" customHeight="1">
      <c r="A8" s="6">
        <v>41365</v>
      </c>
      <c r="B8" s="8">
        <v>7202.96</v>
      </c>
      <c r="C8" s="8">
        <v>26427.88</v>
      </c>
      <c r="D8" s="8">
        <v>15631.55</v>
      </c>
      <c r="E8" s="7">
        <v>2371.25</v>
      </c>
      <c r="F8" s="7">
        <v>1505</v>
      </c>
      <c r="G8" s="7">
        <v>998.43</v>
      </c>
      <c r="H8" s="7">
        <v>5.0999999999999996</v>
      </c>
      <c r="I8" s="7">
        <v>2029.8</v>
      </c>
      <c r="J8" s="7">
        <v>1485.49</v>
      </c>
      <c r="K8" s="8">
        <v>703.1</v>
      </c>
      <c r="L8" s="7">
        <v>1489.06</v>
      </c>
      <c r="M8" s="7">
        <v>25.2</v>
      </c>
      <c r="N8" s="7">
        <v>37.81</v>
      </c>
    </row>
    <row r="9" spans="1:14" ht="12.75" customHeight="1">
      <c r="A9" s="6">
        <v>41395</v>
      </c>
      <c r="B9" s="7">
        <v>7228.62</v>
      </c>
      <c r="C9" s="7">
        <v>29150.59</v>
      </c>
      <c r="D9" s="7">
        <v>14947.98</v>
      </c>
      <c r="E9" s="7">
        <v>2324</v>
      </c>
      <c r="F9" s="7">
        <v>1505</v>
      </c>
      <c r="G9" s="7">
        <v>993.2</v>
      </c>
      <c r="H9" s="7">
        <v>5.0999999999999996</v>
      </c>
      <c r="I9" s="7">
        <v>2027.86</v>
      </c>
      <c r="J9" s="7">
        <v>1414.82</v>
      </c>
      <c r="K9" s="7">
        <v>720.95</v>
      </c>
      <c r="L9" s="7">
        <v>1476.48</v>
      </c>
      <c r="M9" s="7">
        <v>23.01</v>
      </c>
      <c r="N9" s="7">
        <v>31.98</v>
      </c>
    </row>
    <row r="10" spans="1:14" ht="12.75" customHeight="1">
      <c r="A10" s="6">
        <v>41426</v>
      </c>
      <c r="B10" s="7">
        <v>7003.71</v>
      </c>
      <c r="C10" s="7">
        <v>30707.049669999997</v>
      </c>
      <c r="D10" s="7">
        <v>14266.88</v>
      </c>
      <c r="E10" s="7">
        <v>2248.75</v>
      </c>
      <c r="F10" s="7">
        <v>1505</v>
      </c>
      <c r="G10" s="7">
        <v>994.85</v>
      </c>
      <c r="H10" s="7">
        <v>5.0999999999999996</v>
      </c>
      <c r="I10" s="7">
        <v>2103.44</v>
      </c>
      <c r="J10" s="7">
        <v>1342.53125</v>
      </c>
      <c r="K10" s="7">
        <v>714.07500000000005</v>
      </c>
      <c r="L10" s="7">
        <v>1430.9749999999999</v>
      </c>
      <c r="M10" s="7">
        <v>21.109000000000002</v>
      </c>
      <c r="N10" s="7">
        <v>29.0625</v>
      </c>
    </row>
    <row r="11" spans="1:14" ht="12.75" customHeight="1">
      <c r="A11" s="6">
        <v>41456</v>
      </c>
      <c r="B11" s="7">
        <v>6892.51</v>
      </c>
      <c r="C11" s="7">
        <v>30809.564499999997</v>
      </c>
      <c r="D11" s="7">
        <v>13702.17</v>
      </c>
      <c r="E11" s="7">
        <v>2136.3885</v>
      </c>
      <c r="F11" s="7">
        <v>1505</v>
      </c>
      <c r="G11" s="7">
        <v>988.28499999999997</v>
      </c>
      <c r="H11" s="7">
        <v>5.0999999999999996</v>
      </c>
      <c r="I11" s="7">
        <v>2047.9</v>
      </c>
      <c r="J11" s="7">
        <v>1285.5358699999999</v>
      </c>
      <c r="K11" s="7">
        <v>717.14130499999999</v>
      </c>
      <c r="L11" s="7">
        <v>1400.6956500000001</v>
      </c>
      <c r="M11" s="7">
        <v>19.710217399999998</v>
      </c>
      <c r="N11" s="7">
        <v>25.444499999999998</v>
      </c>
    </row>
    <row r="12" spans="1:14" ht="12.75" customHeight="1">
      <c r="A12" s="6">
        <v>41487</v>
      </c>
      <c r="B12" s="7">
        <v>7181.88</v>
      </c>
      <c r="C12" s="7">
        <v>27858.68</v>
      </c>
      <c r="D12" s="7">
        <v>14278.21</v>
      </c>
      <c r="E12" s="7">
        <v>2171.6669999999999</v>
      </c>
      <c r="F12" s="7">
        <v>1505</v>
      </c>
      <c r="G12" s="26">
        <v>989.68</v>
      </c>
      <c r="H12" s="7">
        <v>5.0999999999999996</v>
      </c>
      <c r="I12" s="7">
        <v>2172.86</v>
      </c>
      <c r="J12" s="7">
        <v>1346.07143</v>
      </c>
      <c r="K12" s="7">
        <v>740.26190499999996</v>
      </c>
      <c r="L12" s="7">
        <v>1493.42857</v>
      </c>
      <c r="M12" s="7">
        <v>21.838333299999999</v>
      </c>
      <c r="N12" s="7">
        <v>26.556000000000001</v>
      </c>
    </row>
    <row r="13" spans="1:14" ht="12.75" customHeight="1">
      <c r="A13" s="6">
        <v>41518</v>
      </c>
      <c r="B13" s="7">
        <v>7190.52</v>
      </c>
      <c r="C13" s="7">
        <v>30121.72</v>
      </c>
      <c r="D13" s="7">
        <v>13776.19</v>
      </c>
      <c r="E13" s="7">
        <v>2218.75</v>
      </c>
      <c r="F13" s="7">
        <v>1505</v>
      </c>
      <c r="G13" s="7">
        <v>993.07</v>
      </c>
      <c r="H13" s="7">
        <v>5.0999999999999996</v>
      </c>
      <c r="I13" s="7">
        <v>2088</v>
      </c>
      <c r="J13" s="7">
        <v>1348.63</v>
      </c>
      <c r="K13" s="7">
        <v>708.93</v>
      </c>
      <c r="L13" s="13">
        <v>1459.4</v>
      </c>
      <c r="M13" s="7">
        <v>22.56</v>
      </c>
      <c r="N13" s="7">
        <v>30</v>
      </c>
    </row>
    <row r="14" spans="1:14" ht="12.75" customHeight="1">
      <c r="A14" s="6">
        <v>41548</v>
      </c>
      <c r="B14" s="7">
        <v>7188.38</v>
      </c>
      <c r="C14" s="7">
        <v>29040.36</v>
      </c>
      <c r="D14" s="7">
        <v>14066.41</v>
      </c>
      <c r="E14" s="7">
        <v>2231.94</v>
      </c>
      <c r="F14" s="7">
        <v>1505</v>
      </c>
      <c r="G14" s="7">
        <v>994.3</v>
      </c>
      <c r="H14" s="7">
        <v>5.0999999999999996</v>
      </c>
      <c r="I14" s="7">
        <v>2111.0300000000002</v>
      </c>
      <c r="J14" s="7">
        <v>1315.29</v>
      </c>
      <c r="K14" s="7">
        <v>716.43</v>
      </c>
      <c r="L14" s="7">
        <v>1413.5217399999999</v>
      </c>
      <c r="M14" s="7">
        <f>2191.69565/100</f>
        <v>21.916956500000001</v>
      </c>
      <c r="N14" s="7">
        <v>30</v>
      </c>
    </row>
    <row r="15" spans="1:14" ht="12.75" customHeight="1">
      <c r="A15" s="6">
        <v>41579</v>
      </c>
      <c r="B15" s="7">
        <v>7066.06</v>
      </c>
      <c r="C15" s="7">
        <v>27270.04709</v>
      </c>
      <c r="D15" s="7">
        <v>13725.12</v>
      </c>
      <c r="E15" s="8">
        <v>2315.5554999999999</v>
      </c>
      <c r="F15" s="7">
        <v>1505</v>
      </c>
      <c r="G15" s="7">
        <v>995.98299999999995</v>
      </c>
      <c r="H15" s="7">
        <v>5.0999999999999996</v>
      </c>
      <c r="I15" s="7">
        <v>2089.77</v>
      </c>
      <c r="J15" s="7">
        <v>1276.61905</v>
      </c>
      <c r="K15" s="8">
        <v>733.63094999999998</v>
      </c>
      <c r="L15" s="7">
        <v>1421.2380949999999</v>
      </c>
      <c r="M15" s="7">
        <f>2075.7619/100</f>
        <v>20.757618999999998</v>
      </c>
      <c r="N15" s="7">
        <v>27.11111</v>
      </c>
    </row>
    <row r="16" spans="1:14" ht="12.75" customHeight="1">
      <c r="A16" s="6">
        <v>41609</v>
      </c>
      <c r="B16" s="7">
        <v>7202.55</v>
      </c>
      <c r="C16" s="7">
        <v>26675.902000000002</v>
      </c>
      <c r="D16" s="8">
        <v>13911.13</v>
      </c>
      <c r="E16" s="7">
        <v>2270</v>
      </c>
      <c r="F16" s="7">
        <v>1505</v>
      </c>
      <c r="G16" s="7">
        <v>989.53700000000003</v>
      </c>
      <c r="H16" s="7">
        <v>5.0999999999999996</v>
      </c>
      <c r="I16" s="8">
        <v>2132.66</v>
      </c>
      <c r="J16" s="7">
        <v>1223.49514</v>
      </c>
      <c r="K16" s="7">
        <v>718.11666500000001</v>
      </c>
      <c r="L16" s="7">
        <v>1358.0111099999999</v>
      </c>
      <c r="M16" s="7">
        <v>19.606999999999999</v>
      </c>
      <c r="N16" s="8">
        <v>26</v>
      </c>
    </row>
    <row r="17" spans="1:14" ht="12.75" customHeight="1">
      <c r="A17" s="6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</row>
    <row r="18" spans="1:14" ht="12.75" customHeight="1">
      <c r="A18" s="6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</row>
    <row r="19" spans="1:14" ht="12.75" customHeight="1">
      <c r="A19" s="22" t="s">
        <v>21</v>
      </c>
      <c r="B19" s="15"/>
      <c r="C19" s="15"/>
      <c r="D19" s="15"/>
      <c r="E19" s="15"/>
      <c r="F19" s="15"/>
      <c r="G19" s="15"/>
      <c r="H19" s="15"/>
      <c r="I19" s="15"/>
      <c r="J19" s="16"/>
      <c r="K19" s="8"/>
      <c r="L19" s="8"/>
    </row>
    <row r="20" spans="1:14" ht="12.75" customHeight="1">
      <c r="C20" s="8"/>
      <c r="D20" s="8"/>
      <c r="E20" s="8"/>
      <c r="F20" s="8"/>
      <c r="G20" s="8"/>
      <c r="H20" s="8"/>
      <c r="I20" s="8"/>
      <c r="N20" s="9"/>
    </row>
    <row r="21" spans="1:14" ht="12.75" customHeight="1">
      <c r="B21" s="8"/>
      <c r="C21" s="8"/>
      <c r="D21" s="8"/>
      <c r="E21" s="8"/>
      <c r="F21" s="8"/>
      <c r="G21" s="8"/>
      <c r="H21" s="10"/>
      <c r="I21" s="10"/>
      <c r="J21" s="8"/>
      <c r="N21" s="10"/>
    </row>
    <row r="22" spans="1:14" ht="12.75" customHeight="1">
      <c r="C22" s="8"/>
      <c r="D22" s="8"/>
      <c r="E22" s="27"/>
      <c r="F22" s="27"/>
      <c r="G22" s="1"/>
      <c r="H22" s="8"/>
      <c r="I22" s="8"/>
      <c r="J22" s="8"/>
      <c r="K22" s="28"/>
      <c r="L22" s="28"/>
      <c r="M22" s="8"/>
      <c r="N22" s="8"/>
    </row>
    <row r="23" spans="1:14" ht="12.75" customHeight="1">
      <c r="C23" s="8"/>
      <c r="D23" s="8"/>
      <c r="E23" s="8"/>
      <c r="F23" s="29"/>
      <c r="G23" s="10"/>
      <c r="H23" s="10"/>
      <c r="I23" s="10"/>
      <c r="J23" s="8"/>
      <c r="K23" s="30"/>
      <c r="L23" s="8"/>
      <c r="M23" s="8"/>
      <c r="N23" s="8"/>
    </row>
    <row r="24" spans="1:14" ht="12.75" customHeight="1">
      <c r="B24" s="8"/>
      <c r="C24" s="8"/>
      <c r="D24" s="8"/>
      <c r="E24" s="27"/>
      <c r="F24" s="32"/>
      <c r="G24" s="8"/>
      <c r="H24" s="10"/>
      <c r="I24" s="10"/>
      <c r="J24" s="11"/>
      <c r="K24" s="30"/>
      <c r="L24" s="11"/>
      <c r="N24" t="s">
        <v>27</v>
      </c>
    </row>
    <row r="25" spans="1:14" ht="12.75" customHeight="1">
      <c r="B25" s="1"/>
      <c r="C25" s="1"/>
      <c r="D25" s="8"/>
      <c r="E25" s="8"/>
      <c r="F25" s="1"/>
      <c r="G25" s="8"/>
      <c r="H25" s="1"/>
      <c r="I25" s="10"/>
      <c r="J25" s="8"/>
      <c r="K25" s="8"/>
      <c r="L25" s="27"/>
      <c r="M25" s="27"/>
      <c r="N25" s="8"/>
    </row>
    <row r="26" spans="1:14" ht="12.75" customHeight="1">
      <c r="B26" s="8"/>
      <c r="C26" s="8"/>
      <c r="D26" s="8"/>
      <c r="E26" s="8"/>
      <c r="F26" s="8"/>
      <c r="G26" s="8"/>
      <c r="H26" s="10"/>
      <c r="I26" s="8"/>
      <c r="J26" s="8"/>
      <c r="K26" s="8"/>
      <c r="L26" s="8"/>
      <c r="M26" s="8"/>
      <c r="N26" s="8"/>
    </row>
    <row r="27" spans="1:14" ht="12.75" customHeight="1">
      <c r="B27" s="8"/>
      <c r="C27" s="8"/>
      <c r="D27" s="8"/>
      <c r="E27" s="8"/>
      <c r="F27" s="8"/>
      <c r="I27" s="8"/>
      <c r="J27" s="8"/>
      <c r="K27" s="8"/>
      <c r="L27" s="8"/>
      <c r="M27" s="8"/>
      <c r="N27" s="8"/>
    </row>
    <row r="28" spans="1:14" ht="12.75" customHeight="1">
      <c r="B28" s="8"/>
      <c r="C28" s="8"/>
      <c r="D28" s="8"/>
      <c r="E28" s="8"/>
      <c r="F28" s="8"/>
      <c r="G28" s="8"/>
      <c r="H28" s="1"/>
      <c r="I28" s="8"/>
      <c r="J28" s="8"/>
      <c r="K28" s="8"/>
      <c r="L28" s="8"/>
      <c r="M28" s="8"/>
      <c r="N28" s="8"/>
    </row>
    <row r="29" spans="1:14" ht="12.75" customHeight="1">
      <c r="B29" s="8"/>
      <c r="C29" s="8"/>
      <c r="D29" s="8"/>
      <c r="E29" s="8"/>
      <c r="F29" s="1"/>
      <c r="G29" s="8"/>
      <c r="H29" s="8"/>
      <c r="I29" s="8"/>
      <c r="J29" s="8"/>
      <c r="K29" s="8"/>
      <c r="L29" s="8"/>
      <c r="M29" s="8"/>
      <c r="N29" s="8"/>
    </row>
    <row r="30" spans="1:14" ht="12.75" customHeight="1">
      <c r="B30" s="8"/>
      <c r="C30" s="8"/>
      <c r="D30" s="8"/>
      <c r="E30" s="8"/>
      <c r="F30" s="8"/>
      <c r="H30" s="8"/>
      <c r="I30" s="8"/>
      <c r="J30" s="8"/>
      <c r="K30" s="8"/>
      <c r="L30" s="8"/>
      <c r="M30" s="8"/>
      <c r="N30" s="8"/>
    </row>
    <row r="31" spans="1:14" ht="12.75" customHeight="1">
      <c r="B31" s="8"/>
      <c r="C31" s="8"/>
      <c r="D31" s="8"/>
      <c r="E31" s="27"/>
      <c r="F31" s="27"/>
      <c r="G31" s="8"/>
      <c r="H31" s="17"/>
      <c r="I31" s="17"/>
      <c r="J31" s="8"/>
      <c r="K31" s="8"/>
      <c r="L31" s="8"/>
      <c r="M31" s="8"/>
      <c r="N31" s="8"/>
    </row>
    <row r="32" spans="1:14" ht="12.75" customHeight="1">
      <c r="B32" s="8"/>
      <c r="C32" s="8"/>
      <c r="D32" s="8"/>
      <c r="E32" s="27"/>
      <c r="F32" s="17"/>
      <c r="G32" s="8"/>
      <c r="H32" s="17"/>
      <c r="I32" s="17"/>
      <c r="J32" s="8"/>
      <c r="K32" s="8"/>
      <c r="L32" s="8"/>
      <c r="M32" s="8"/>
      <c r="N32" s="8"/>
    </row>
    <row r="33" spans="2:15" ht="12.75" customHeight="1">
      <c r="B33" s="8"/>
      <c r="C33" s="8"/>
      <c r="D33" s="8"/>
      <c r="E33" s="8"/>
      <c r="F33" s="17"/>
      <c r="G33" s="8"/>
      <c r="H33" s="17"/>
      <c r="I33" s="17"/>
      <c r="J33" s="8"/>
      <c r="K33" s="8"/>
      <c r="L33" s="8"/>
      <c r="M33" s="8"/>
      <c r="N33" s="8"/>
    </row>
    <row r="34" spans="2:15" ht="12.75" customHeight="1"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</row>
    <row r="35" spans="2:15" ht="12.75" customHeight="1"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</row>
    <row r="36" spans="2:15" ht="12.75" customHeight="1">
      <c r="B36" s="8"/>
      <c r="C36" s="8"/>
      <c r="D36" s="8"/>
      <c r="E36" s="8"/>
      <c r="F36" s="17"/>
      <c r="G36" s="8"/>
      <c r="H36" s="8"/>
      <c r="I36" s="8"/>
      <c r="J36" s="8"/>
      <c r="K36" s="8"/>
      <c r="L36" s="8"/>
      <c r="M36" s="8"/>
      <c r="N36" s="8"/>
      <c r="O36" s="1"/>
    </row>
    <row r="37" spans="2:15" ht="12.75" customHeight="1">
      <c r="B37" s="8"/>
      <c r="C37" s="8"/>
      <c r="D37" s="8"/>
      <c r="E37" s="8"/>
      <c r="F37" s="17"/>
      <c r="G37" s="8"/>
      <c r="H37" s="8"/>
      <c r="I37" s="8"/>
      <c r="J37" s="8"/>
      <c r="K37" s="8"/>
      <c r="L37" s="8"/>
      <c r="M37" s="8"/>
      <c r="N37" s="8"/>
      <c r="O37" s="1"/>
    </row>
    <row r="38" spans="2:15" ht="12.75" customHeight="1"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</row>
    <row r="39" spans="2:15" ht="12.75" customHeight="1"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</row>
    <row r="40" spans="2:15" ht="12.75" customHeight="1"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</row>
    <row r="41" spans="2:15" ht="12.75" customHeight="1"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</row>
    <row r="42" spans="2:15" ht="12.75" customHeight="1"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</row>
    <row r="43" spans="2:15" ht="12.75" customHeight="1"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</row>
    <row r="44" spans="2:15" ht="12.75" customHeight="1"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</row>
    <row r="45" spans="2:15" ht="12.75" customHeight="1"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</row>
    <row r="46" spans="2:15" ht="12.75" customHeight="1"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</row>
    <row r="47" spans="2:15" ht="12.75" customHeight="1"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</row>
    <row r="48" spans="2:15" ht="12.75" customHeight="1"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</row>
    <row r="49" spans="2:14" ht="12.75" customHeight="1"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</row>
    <row r="50" spans="2:14" ht="12.75" customHeight="1"/>
    <row r="51" spans="2:14" ht="12.75" customHeight="1">
      <c r="G51" s="11"/>
    </row>
    <row r="52" spans="2:14" ht="12.75" customHeight="1"/>
    <row r="53" spans="2:14" ht="12.75" customHeight="1"/>
    <row r="54" spans="2:14" ht="12.75" customHeight="1"/>
    <row r="55" spans="2:14" ht="12.75" customHeight="1"/>
    <row r="56" spans="2:14" ht="12.75" customHeight="1"/>
    <row r="57" spans="2:14" ht="12.75" customHeight="1"/>
    <row r="58" spans="2:14" ht="12.75" customHeight="1"/>
    <row r="59" spans="2:14" ht="12.75" customHeight="1"/>
    <row r="60" spans="2:14" ht="12.75" customHeight="1"/>
    <row r="61" spans="2:14" ht="12.75" customHeight="1"/>
    <row r="62" spans="2:14" ht="12.75" customHeight="1"/>
    <row r="63" spans="2:14" ht="12.75" customHeight="1"/>
    <row r="64" spans="2:1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</sheetData>
  <mergeCells count="1">
    <mergeCell ref="A1:N1"/>
  </mergeCells>
  <pageMargins left="0.7" right="0.7" top="0.75" bottom="0.75" header="0" footer="0"/>
  <pageSetup paperSize="9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0"/>
  <sheetViews>
    <sheetView workbookViewId="0"/>
  </sheetViews>
  <sheetFormatPr defaultColWidth="12.5703125" defaultRowHeight="15" customHeight="1"/>
  <cols>
    <col min="1" max="1" width="8" customWidth="1"/>
    <col min="2" max="2" width="11.85546875" customWidth="1"/>
    <col min="3" max="3" width="18.42578125" customWidth="1"/>
    <col min="4" max="5" width="11.42578125" customWidth="1"/>
    <col min="6" max="6" width="20.42578125" customWidth="1"/>
    <col min="7" max="7" width="21.140625" customWidth="1"/>
    <col min="8" max="9" width="18.42578125" customWidth="1"/>
    <col min="10" max="10" width="12" customWidth="1"/>
    <col min="11" max="13" width="12.140625" customWidth="1"/>
    <col min="14" max="14" width="10" customWidth="1"/>
    <col min="15" max="15" width="8.5703125" customWidth="1"/>
  </cols>
  <sheetData>
    <row r="1" spans="1:14" ht="12.75" customHeight="1">
      <c r="A1" s="119" t="s">
        <v>28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1"/>
    </row>
    <row r="2" spans="1:14" ht="12.75" customHeight="1">
      <c r="A2" s="18" t="s">
        <v>1</v>
      </c>
      <c r="B2" s="18" t="s">
        <v>2</v>
      </c>
      <c r="C2" s="18" t="s">
        <v>3</v>
      </c>
      <c r="D2" s="18" t="s">
        <v>4</v>
      </c>
      <c r="E2" s="18" t="s">
        <v>5</v>
      </c>
      <c r="F2" s="18" t="s">
        <v>6</v>
      </c>
      <c r="G2" s="18" t="s">
        <v>16</v>
      </c>
      <c r="H2" s="18" t="s">
        <v>17</v>
      </c>
      <c r="I2" s="18" t="s">
        <v>24</v>
      </c>
      <c r="J2" s="18" t="s">
        <v>7</v>
      </c>
      <c r="K2" s="18" t="s">
        <v>8</v>
      </c>
      <c r="L2" s="18" t="s">
        <v>9</v>
      </c>
      <c r="M2" s="18" t="s">
        <v>10</v>
      </c>
      <c r="N2" s="18" t="s">
        <v>11</v>
      </c>
    </row>
    <row r="3" spans="1:14" ht="12.75" customHeight="1">
      <c r="A3" s="18"/>
      <c r="B3" s="18" t="s">
        <v>12</v>
      </c>
      <c r="C3" s="18" t="s">
        <v>12</v>
      </c>
      <c r="D3" s="18" t="s">
        <v>12</v>
      </c>
      <c r="E3" s="19" t="s">
        <v>12</v>
      </c>
      <c r="F3" s="19" t="s">
        <v>18</v>
      </c>
      <c r="G3" s="19" t="s">
        <v>19</v>
      </c>
      <c r="H3" s="19" t="s">
        <v>20</v>
      </c>
      <c r="I3" s="19" t="s">
        <v>25</v>
      </c>
      <c r="J3" s="18" t="s">
        <v>13</v>
      </c>
      <c r="K3" s="18" t="s">
        <v>13</v>
      </c>
      <c r="L3" s="18" t="s">
        <v>13</v>
      </c>
      <c r="M3" s="18" t="s">
        <v>13</v>
      </c>
      <c r="N3" s="18" t="s">
        <v>14</v>
      </c>
    </row>
    <row r="4" spans="1:14" ht="12.75" customHeight="1">
      <c r="A4" s="20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</row>
    <row r="5" spans="1:14" ht="12.75" customHeight="1">
      <c r="A5" s="6">
        <v>41640</v>
      </c>
      <c r="B5" s="8">
        <v>7294.33</v>
      </c>
      <c r="C5" s="7">
        <v>28574.080000000002</v>
      </c>
      <c r="D5" s="8">
        <v>14076.36</v>
      </c>
      <c r="E5" s="7">
        <v>2295.556</v>
      </c>
      <c r="F5" s="7">
        <v>1505</v>
      </c>
      <c r="G5" s="7">
        <v>990.08799999999997</v>
      </c>
      <c r="H5" s="7">
        <v>5.0999999999999996</v>
      </c>
      <c r="I5" s="8">
        <v>2148.4699999999998</v>
      </c>
      <c r="J5" s="7">
        <f>+(1244.79545+1243.06818)/2</f>
        <v>1243.9318149999999</v>
      </c>
      <c r="K5" s="7">
        <f>(734.13636+733.5)/2</f>
        <v>733.81817999999998</v>
      </c>
      <c r="L5" s="7">
        <f>+(1423.18182+1421.90902)/2</f>
        <v>1422.5454199999999</v>
      </c>
      <c r="M5" s="7">
        <f>1990.63636/100</f>
        <v>19.906363599999999</v>
      </c>
      <c r="N5" s="7">
        <f>(24+28)/2</f>
        <v>26</v>
      </c>
    </row>
    <row r="6" spans="1:14" ht="12.75" customHeight="1">
      <c r="A6" s="6">
        <v>41671</v>
      </c>
      <c r="B6" s="8">
        <v>7151.58</v>
      </c>
      <c r="C6" s="7">
        <v>31415.834999999999</v>
      </c>
      <c r="D6" s="8">
        <v>14191.63</v>
      </c>
      <c r="E6" s="7">
        <v>2275</v>
      </c>
      <c r="F6" s="7">
        <v>1505</v>
      </c>
      <c r="G6" s="7">
        <v>962.61</v>
      </c>
      <c r="H6" s="7">
        <v>5.0999999999999996</v>
      </c>
      <c r="I6" s="8">
        <v>2110.0500000000002</v>
      </c>
      <c r="J6" s="7">
        <v>1299.84375</v>
      </c>
      <c r="K6" s="7">
        <v>727.55</v>
      </c>
      <c r="L6" s="7">
        <v>1409.5250000000001</v>
      </c>
      <c r="M6" s="7">
        <f>2082.775/100</f>
        <v>20.827750000000002</v>
      </c>
      <c r="N6" s="7">
        <v>26.6875</v>
      </c>
    </row>
    <row r="7" spans="1:14" ht="12.75" customHeight="1">
      <c r="A7" s="6">
        <v>41699</v>
      </c>
      <c r="B7" s="24">
        <v>6667.56</v>
      </c>
      <c r="C7" s="7">
        <f>[1]Sheet1!C5</f>
        <v>0</v>
      </c>
      <c r="D7" s="25">
        <v>15656.79</v>
      </c>
      <c r="E7" s="7">
        <f>[1]Sheet1!C8</f>
        <v>0</v>
      </c>
      <c r="F7" s="7">
        <f>[1]Sheet1!C17</f>
        <v>0</v>
      </c>
      <c r="G7" s="7">
        <f>[1]Sheet1!D11</f>
        <v>0</v>
      </c>
      <c r="H7" s="7">
        <f>[1]Sheet1!C14</f>
        <v>0</v>
      </c>
      <c r="I7" s="7">
        <f>[1]Sheet1!C34</f>
        <v>0</v>
      </c>
      <c r="J7" s="7">
        <f>[1]Sheet1!C20</f>
        <v>0</v>
      </c>
      <c r="K7" s="24">
        <f>[1]Sheet1!C23</f>
        <v>0</v>
      </c>
      <c r="L7" s="7">
        <f>[1]Sheet1!C26</f>
        <v>0</v>
      </c>
      <c r="M7" s="7">
        <f>[1]Sheet1!C28</f>
        <v>0</v>
      </c>
      <c r="N7" s="7">
        <f>[1]Sheet1!C31</f>
        <v>0</v>
      </c>
    </row>
    <row r="8" spans="1:14" ht="12.75" customHeight="1">
      <c r="A8" s="6">
        <v>41730</v>
      </c>
      <c r="B8" s="8">
        <v>6670.24</v>
      </c>
      <c r="C8" s="8">
        <v>31551.419129999995</v>
      </c>
      <c r="D8" s="8">
        <v>17370.75</v>
      </c>
      <c r="E8" s="7">
        <v>2142.7775000000001</v>
      </c>
      <c r="F8" s="7">
        <v>1505</v>
      </c>
      <c r="G8" s="7">
        <v>924.73</v>
      </c>
      <c r="H8" s="7">
        <v>5.0999999999999996</v>
      </c>
      <c r="I8" s="7">
        <v>2085.56</v>
      </c>
      <c r="J8" s="7">
        <v>1299.0899999999999</v>
      </c>
      <c r="K8" s="8">
        <v>791.03750000000002</v>
      </c>
      <c r="L8" s="7">
        <v>1431.325</v>
      </c>
      <c r="M8" s="7">
        <v>19.709500000000002</v>
      </c>
      <c r="N8" s="7">
        <v>25.611000000000001</v>
      </c>
    </row>
    <row r="9" spans="1:14" ht="12.75" customHeight="1">
      <c r="A9" s="6">
        <v>41760</v>
      </c>
      <c r="B9" s="7">
        <v>6883.18</v>
      </c>
      <c r="C9" s="7">
        <v>30876.805409999997</v>
      </c>
      <c r="D9" s="8">
        <v>19434.38</v>
      </c>
      <c r="E9" s="7">
        <v>2132.2219999999998</v>
      </c>
      <c r="F9" s="7">
        <v>1505</v>
      </c>
      <c r="G9" s="7">
        <v>923.22199999999998</v>
      </c>
      <c r="H9" s="7">
        <v>5.0999999999999996</v>
      </c>
      <c r="I9" s="7">
        <v>2096.71</v>
      </c>
      <c r="J9" s="7">
        <v>1288.21875</v>
      </c>
      <c r="K9" s="7">
        <v>820.34999999999991</v>
      </c>
      <c r="L9" s="7">
        <v>1456.1</v>
      </c>
      <c r="M9" s="7">
        <v>19.36</v>
      </c>
      <c r="N9" s="7">
        <v>25.056000000000001</v>
      </c>
    </row>
    <row r="10" spans="1:14" ht="12.75" customHeight="1">
      <c r="A10" s="6">
        <v>41791</v>
      </c>
      <c r="B10" s="7">
        <v>6805.8</v>
      </c>
      <c r="C10" s="7">
        <v>30362.03</v>
      </c>
      <c r="D10" s="7">
        <v>18568.21</v>
      </c>
      <c r="E10" s="7">
        <v>2180</v>
      </c>
      <c r="F10" s="7">
        <v>1505</v>
      </c>
      <c r="G10" s="7">
        <v>926.77</v>
      </c>
      <c r="H10" s="7">
        <v>5.0999999999999996</v>
      </c>
      <c r="I10" s="7">
        <v>2102.92</v>
      </c>
      <c r="J10" s="7">
        <v>1278.48</v>
      </c>
      <c r="K10" s="7">
        <v>832.26</v>
      </c>
      <c r="L10" s="7">
        <v>1452.5952400000001</v>
      </c>
      <c r="M10" s="7">
        <v>19.78</v>
      </c>
      <c r="N10" s="7">
        <v>24.81</v>
      </c>
    </row>
    <row r="11" spans="1:14" ht="12.75" customHeight="1">
      <c r="A11" s="6">
        <v>41821</v>
      </c>
      <c r="B11" s="7">
        <v>7104.02</v>
      </c>
      <c r="C11" s="7">
        <v>31984.63</v>
      </c>
      <c r="D11" s="7">
        <v>19046.740000000002</v>
      </c>
      <c r="E11" s="7">
        <v>2180</v>
      </c>
      <c r="F11" s="7">
        <v>1505</v>
      </c>
      <c r="G11" s="7">
        <v>923.97299999999996</v>
      </c>
      <c r="H11" s="7">
        <v>5.0999999999999996</v>
      </c>
      <c r="I11" s="7">
        <v>2188.79</v>
      </c>
      <c r="J11" s="7">
        <v>1311.98</v>
      </c>
      <c r="K11" s="7">
        <v>871.3</v>
      </c>
      <c r="L11" s="7">
        <v>1492</v>
      </c>
      <c r="M11" s="7">
        <v>20.92</v>
      </c>
      <c r="N11" s="7">
        <v>25</v>
      </c>
    </row>
    <row r="12" spans="1:14" ht="12.75" customHeight="1">
      <c r="A12" s="6">
        <v>41852</v>
      </c>
      <c r="B12" s="7">
        <v>7000.18</v>
      </c>
      <c r="C12" s="7">
        <v>32964.58</v>
      </c>
      <c r="D12" s="7">
        <v>18572.38</v>
      </c>
      <c r="E12" s="7">
        <v>2332.7800000000002</v>
      </c>
      <c r="F12" s="7">
        <v>1505</v>
      </c>
      <c r="G12" s="26">
        <v>924.56</v>
      </c>
      <c r="H12" s="7">
        <v>5.0999999999999996</v>
      </c>
      <c r="I12" s="7">
        <v>2236.1799999999998</v>
      </c>
      <c r="J12" s="7">
        <v>1296.5</v>
      </c>
      <c r="K12" s="7">
        <v>875.8</v>
      </c>
      <c r="L12" s="7">
        <v>1449.13</v>
      </c>
      <c r="M12" s="7">
        <v>19.8</v>
      </c>
      <c r="N12" s="7">
        <v>25</v>
      </c>
    </row>
    <row r="13" spans="1:14" ht="12.75" customHeight="1">
      <c r="A13" s="6">
        <v>41883</v>
      </c>
      <c r="B13" s="7">
        <v>6871.83</v>
      </c>
      <c r="C13" s="7">
        <v>32560.032779999998</v>
      </c>
      <c r="D13" s="7">
        <v>18075.8</v>
      </c>
      <c r="E13" s="7">
        <v>2377.5</v>
      </c>
      <c r="F13" s="7">
        <v>1505</v>
      </c>
      <c r="G13" s="7">
        <v>910.35</v>
      </c>
      <c r="H13" s="7">
        <v>5.0999999999999996</v>
      </c>
      <c r="I13" s="7">
        <v>2121.7800000000002</v>
      </c>
      <c r="J13" s="7">
        <v>1240.0738649999998</v>
      </c>
      <c r="K13" s="7">
        <v>842.97727499999996</v>
      </c>
      <c r="L13" s="13">
        <v>1363.8181850000001</v>
      </c>
      <c r="M13" s="7">
        <v>18.4913636</v>
      </c>
      <c r="N13" s="7">
        <v>25</v>
      </c>
    </row>
    <row r="14" spans="1:14" ht="12.75" customHeight="1">
      <c r="A14" s="6">
        <v>41913</v>
      </c>
      <c r="B14" s="7">
        <v>6738.73</v>
      </c>
      <c r="C14" s="7">
        <v>31333.16</v>
      </c>
      <c r="D14" s="7">
        <v>15765.33</v>
      </c>
      <c r="E14" s="7">
        <v>2326.5</v>
      </c>
      <c r="F14" s="7">
        <v>1505</v>
      </c>
      <c r="G14" s="7">
        <v>870.79</v>
      </c>
      <c r="H14" s="7">
        <v>5.0999999999999996</v>
      </c>
      <c r="I14" s="7">
        <v>2037.7</v>
      </c>
      <c r="J14" s="7">
        <v>1223.03</v>
      </c>
      <c r="K14" s="7">
        <v>777.8</v>
      </c>
      <c r="L14" s="7">
        <v>1260.3800000000001</v>
      </c>
      <c r="M14" s="7">
        <v>17.190000000000001</v>
      </c>
      <c r="N14" s="7">
        <v>24.75</v>
      </c>
    </row>
    <row r="15" spans="1:14" ht="12.75" customHeight="1">
      <c r="A15" s="6">
        <v>41944</v>
      </c>
      <c r="B15" s="7">
        <v>6700.66</v>
      </c>
      <c r="C15" s="7">
        <v>30313.53</v>
      </c>
      <c r="D15" s="7">
        <v>15702.38</v>
      </c>
      <c r="E15" s="8">
        <v>2276.25</v>
      </c>
      <c r="F15" s="7">
        <v>1505</v>
      </c>
      <c r="G15" s="7">
        <v>872.58</v>
      </c>
      <c r="H15" s="7">
        <v>5.0999999999999996</v>
      </c>
      <c r="I15" s="7">
        <v>2023.08</v>
      </c>
      <c r="J15" s="7">
        <v>1176.3</v>
      </c>
      <c r="K15" s="8">
        <v>780.75</v>
      </c>
      <c r="L15" s="7">
        <v>1208.8499999999999</v>
      </c>
      <c r="M15" s="7">
        <v>15.97</v>
      </c>
      <c r="N15" s="7">
        <v>24.5</v>
      </c>
    </row>
    <row r="16" spans="1:14" ht="12.75" customHeight="1">
      <c r="A16" s="6">
        <v>41974</v>
      </c>
      <c r="B16" s="7">
        <v>6422.23</v>
      </c>
      <c r="C16" s="7">
        <f>(13.778+14.461)/2*2204.62</f>
        <v>31128.132089999999</v>
      </c>
      <c r="D16" s="8">
        <v>15914.29</v>
      </c>
      <c r="E16" s="7">
        <f>(2111.111+2162.222)/2</f>
        <v>2136.6665000000003</v>
      </c>
      <c r="F16" s="8">
        <v>1505</v>
      </c>
      <c r="G16" s="8">
        <f>0.16273*5343</f>
        <v>869.46639000000005</v>
      </c>
      <c r="H16" s="7">
        <v>5.0999999999999996</v>
      </c>
      <c r="I16" s="8">
        <v>1935.64</v>
      </c>
      <c r="J16" s="7">
        <v>1201.364975</v>
      </c>
      <c r="K16" s="7">
        <v>805.08270500000003</v>
      </c>
      <c r="L16" s="7">
        <v>1217.038845</v>
      </c>
      <c r="M16" s="7">
        <v>16.239999999999998</v>
      </c>
      <c r="N16" s="8">
        <v>24.222000000000001</v>
      </c>
    </row>
    <row r="17" spans="1:14" ht="12.75" customHeight="1">
      <c r="A17" s="6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</row>
    <row r="18" spans="1:14" ht="12.75" customHeight="1">
      <c r="A18" s="6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</row>
    <row r="19" spans="1:14" ht="12.75" customHeight="1">
      <c r="A19" s="22" t="s">
        <v>21</v>
      </c>
      <c r="B19" s="15"/>
      <c r="C19" s="15"/>
      <c r="D19" s="15"/>
      <c r="E19" s="15"/>
      <c r="F19" s="15"/>
      <c r="G19" s="15"/>
      <c r="H19" s="15"/>
      <c r="I19" s="15"/>
      <c r="J19" s="16"/>
      <c r="K19" s="8"/>
      <c r="L19" s="8"/>
    </row>
    <row r="20" spans="1:14" ht="12.75" customHeight="1">
      <c r="C20" s="8"/>
      <c r="D20" s="8"/>
      <c r="E20" s="8"/>
      <c r="F20" s="8"/>
      <c r="G20" s="8"/>
      <c r="H20" s="8"/>
      <c r="I20" s="8"/>
      <c r="N20" s="9"/>
    </row>
    <row r="21" spans="1:14" ht="12.75" customHeight="1">
      <c r="B21" s="8"/>
      <c r="C21" s="8"/>
      <c r="D21" s="8"/>
      <c r="E21" s="8"/>
      <c r="F21" s="8"/>
      <c r="G21" s="8"/>
      <c r="H21" s="10"/>
      <c r="I21" s="10"/>
      <c r="J21" s="8"/>
      <c r="N21" s="10"/>
    </row>
    <row r="22" spans="1:14" ht="12.75" customHeight="1">
      <c r="C22" s="8"/>
      <c r="D22" s="8"/>
      <c r="E22" s="27"/>
      <c r="F22" s="27"/>
      <c r="G22" s="1"/>
      <c r="H22" s="8"/>
      <c r="I22" s="8"/>
      <c r="J22" s="8"/>
      <c r="K22" s="28"/>
      <c r="L22" s="28"/>
      <c r="M22" s="8"/>
      <c r="N22" s="8"/>
    </row>
    <row r="23" spans="1:14" ht="12.75" customHeight="1">
      <c r="C23" s="8"/>
      <c r="D23" s="8"/>
      <c r="E23" s="8"/>
      <c r="F23" s="29"/>
      <c r="G23" s="10"/>
      <c r="H23" s="10"/>
      <c r="I23" s="10"/>
      <c r="J23" s="8"/>
      <c r="K23" s="30"/>
      <c r="L23" s="8"/>
      <c r="M23" s="8"/>
      <c r="N23" s="8"/>
    </row>
    <row r="24" spans="1:14" ht="12.75" customHeight="1">
      <c r="B24" s="8"/>
      <c r="C24" s="8"/>
      <c r="D24" s="8"/>
      <c r="E24" s="27"/>
      <c r="F24" s="32"/>
      <c r="G24" s="8"/>
      <c r="H24" s="10"/>
      <c r="I24" s="10"/>
      <c r="J24" s="11"/>
      <c r="K24" s="30"/>
      <c r="L24" s="11"/>
      <c r="N24" t="s">
        <v>27</v>
      </c>
    </row>
    <row r="25" spans="1:14" ht="12.75" customHeight="1">
      <c r="B25" s="1"/>
      <c r="C25" s="1"/>
      <c r="D25" s="8"/>
      <c r="E25" s="8"/>
      <c r="F25" s="1"/>
      <c r="G25" s="8"/>
      <c r="H25" s="1"/>
      <c r="I25" s="10"/>
      <c r="J25" s="8"/>
      <c r="K25" s="8"/>
      <c r="L25" s="27"/>
      <c r="M25" s="27"/>
      <c r="N25" s="8"/>
    </row>
    <row r="26" spans="1:14" ht="12.75" customHeight="1">
      <c r="B26" s="8"/>
      <c r="C26" s="8"/>
      <c r="D26" s="8"/>
      <c r="E26" s="8"/>
      <c r="F26" s="8"/>
      <c r="G26" s="8"/>
      <c r="H26" s="10"/>
      <c r="I26" s="8"/>
      <c r="J26" s="8"/>
      <c r="K26" s="8"/>
      <c r="L26" s="8"/>
      <c r="M26" s="8"/>
      <c r="N26" s="8"/>
    </row>
    <row r="27" spans="1:14" ht="12.75" customHeight="1">
      <c r="B27" s="8"/>
      <c r="C27" s="8"/>
      <c r="D27" s="8"/>
      <c r="E27" s="8"/>
      <c r="F27" s="8"/>
      <c r="I27" s="8"/>
      <c r="J27" s="8"/>
      <c r="K27" s="8"/>
      <c r="L27" s="8"/>
      <c r="M27" s="8"/>
      <c r="N27" s="8"/>
    </row>
    <row r="28" spans="1:14" ht="12.75" customHeight="1">
      <c r="B28" s="8"/>
      <c r="C28" s="8"/>
      <c r="D28" s="8"/>
      <c r="E28" s="8"/>
      <c r="F28" s="8"/>
      <c r="G28" s="8"/>
      <c r="H28" s="1"/>
      <c r="I28" s="8"/>
      <c r="J28" s="8"/>
      <c r="K28" s="8"/>
      <c r="L28" s="8"/>
      <c r="M28" s="8"/>
      <c r="N28" s="8"/>
    </row>
    <row r="29" spans="1:14" ht="12.75" customHeight="1">
      <c r="B29" s="8"/>
      <c r="C29" s="8"/>
      <c r="D29" s="8"/>
      <c r="E29" s="8"/>
      <c r="F29" s="1"/>
      <c r="G29" s="8"/>
      <c r="H29" s="8"/>
      <c r="I29" s="8"/>
      <c r="J29" s="8"/>
      <c r="K29" s="8"/>
      <c r="L29" s="8"/>
      <c r="M29" s="8"/>
      <c r="N29" s="8"/>
    </row>
    <row r="30" spans="1:14" ht="12.75" customHeight="1">
      <c r="B30" s="8"/>
      <c r="C30" s="8"/>
      <c r="D30" s="8"/>
      <c r="E30" s="8"/>
      <c r="F30" s="8"/>
      <c r="H30" s="8"/>
      <c r="I30" s="8"/>
      <c r="J30" s="8"/>
      <c r="K30" s="8"/>
      <c r="L30" s="8"/>
      <c r="M30" s="8"/>
      <c r="N30" s="8"/>
    </row>
    <row r="31" spans="1:14" ht="12.75" customHeight="1">
      <c r="B31" s="8"/>
      <c r="C31" s="8"/>
      <c r="D31" s="8"/>
      <c r="E31" s="27"/>
      <c r="F31" s="27"/>
      <c r="G31" s="8"/>
      <c r="H31" s="17"/>
      <c r="I31" s="17"/>
      <c r="J31" s="8"/>
      <c r="K31" s="8"/>
      <c r="L31" s="8"/>
      <c r="M31" s="8"/>
      <c r="N31" s="8"/>
    </row>
    <row r="32" spans="1:14" ht="12.75" customHeight="1">
      <c r="B32" s="8"/>
      <c r="C32" s="8"/>
      <c r="D32" s="8"/>
      <c r="E32" s="27"/>
      <c r="F32" s="17"/>
      <c r="G32" s="8"/>
      <c r="H32" s="17"/>
      <c r="I32" s="17"/>
      <c r="J32" s="8"/>
      <c r="K32" s="8"/>
      <c r="L32" s="8"/>
      <c r="M32" s="8"/>
      <c r="N32" s="8"/>
    </row>
    <row r="33" spans="2:15" ht="12.75" customHeight="1">
      <c r="B33" s="8"/>
      <c r="C33" s="8"/>
      <c r="D33" s="8"/>
      <c r="E33" s="8"/>
      <c r="F33" s="17"/>
      <c r="G33" s="8"/>
      <c r="H33" s="17"/>
      <c r="I33" s="17"/>
      <c r="J33" s="8"/>
      <c r="K33" s="8"/>
      <c r="L33" s="8"/>
      <c r="M33" s="8"/>
      <c r="N33" s="8"/>
    </row>
    <row r="34" spans="2:15" ht="12.75" customHeight="1"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</row>
    <row r="35" spans="2:15" ht="12.75" customHeight="1"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</row>
    <row r="36" spans="2:15" ht="12.75" customHeight="1">
      <c r="B36" s="8"/>
      <c r="C36" s="8"/>
      <c r="D36" s="8"/>
      <c r="E36" s="8"/>
      <c r="F36" s="17"/>
      <c r="G36" s="8"/>
      <c r="H36" s="8"/>
      <c r="I36" s="8"/>
      <c r="J36" s="8"/>
      <c r="K36" s="8"/>
      <c r="L36" s="8"/>
      <c r="M36" s="8"/>
      <c r="N36" s="8"/>
      <c r="O36" s="1"/>
    </row>
    <row r="37" spans="2:15" ht="12.75" customHeight="1">
      <c r="B37" s="8"/>
      <c r="C37" s="8"/>
      <c r="D37" s="8"/>
      <c r="E37" s="8"/>
      <c r="F37" s="17"/>
      <c r="G37" s="8"/>
      <c r="H37" s="8"/>
      <c r="I37" s="8"/>
      <c r="J37" s="8"/>
      <c r="K37" s="8"/>
      <c r="L37" s="8"/>
      <c r="M37" s="8"/>
      <c r="N37" s="8"/>
      <c r="O37" s="1"/>
    </row>
    <row r="38" spans="2:15" ht="12.75" customHeight="1"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</row>
    <row r="39" spans="2:15" ht="12.75" customHeight="1"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</row>
    <row r="40" spans="2:15" ht="12.75" customHeight="1"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</row>
    <row r="41" spans="2:15" ht="12.75" customHeight="1"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</row>
    <row r="42" spans="2:15" ht="12.75" customHeight="1"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</row>
    <row r="43" spans="2:15" ht="12.75" customHeight="1"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</row>
    <row r="44" spans="2:15" ht="12.75" customHeight="1"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</row>
    <row r="45" spans="2:15" ht="12.75" customHeight="1"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</row>
    <row r="46" spans="2:15" ht="12.75" customHeight="1"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</row>
    <row r="47" spans="2:15" ht="12.75" customHeight="1"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</row>
    <row r="48" spans="2:15" ht="12.75" customHeight="1"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</row>
    <row r="49" spans="2:14" ht="12.75" customHeight="1"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</row>
    <row r="50" spans="2:14" ht="12.75" customHeight="1"/>
    <row r="51" spans="2:14" ht="12.75" customHeight="1">
      <c r="G51" s="11"/>
    </row>
    <row r="52" spans="2:14" ht="12.75" customHeight="1"/>
    <row r="53" spans="2:14" ht="12.75" customHeight="1"/>
    <row r="54" spans="2:14" ht="12.75" customHeight="1"/>
    <row r="55" spans="2:14" ht="12.75" customHeight="1"/>
    <row r="56" spans="2:14" ht="12.75" customHeight="1"/>
    <row r="57" spans="2:14" ht="12.75" customHeight="1"/>
    <row r="58" spans="2:14" ht="12.75" customHeight="1"/>
    <row r="59" spans="2:14" ht="12.75" customHeight="1"/>
    <row r="60" spans="2:14" ht="12.75" customHeight="1"/>
    <row r="61" spans="2:14" ht="12.75" customHeight="1"/>
    <row r="62" spans="2:14" ht="12.75" customHeight="1"/>
    <row r="63" spans="2:14" ht="12.75" customHeight="1"/>
    <row r="64" spans="2:1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</sheetData>
  <mergeCells count="1">
    <mergeCell ref="A1:N1"/>
  </mergeCells>
  <pageMargins left="0.7" right="0.7" top="0.75" bottom="0.75" header="0" footer="0"/>
  <pageSetup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0"/>
  <sheetViews>
    <sheetView workbookViewId="0"/>
  </sheetViews>
  <sheetFormatPr defaultColWidth="12.5703125" defaultRowHeight="15" customHeight="1"/>
  <cols>
    <col min="1" max="1" width="8" customWidth="1"/>
    <col min="2" max="2" width="11.85546875" customWidth="1"/>
    <col min="3" max="3" width="18.42578125" customWidth="1"/>
    <col min="4" max="5" width="11.42578125" customWidth="1"/>
    <col min="6" max="6" width="20.42578125" customWidth="1"/>
    <col min="7" max="7" width="21.140625" customWidth="1"/>
    <col min="8" max="9" width="18.42578125" customWidth="1"/>
    <col min="10" max="10" width="12" customWidth="1"/>
    <col min="11" max="13" width="12.140625" customWidth="1"/>
    <col min="14" max="14" width="10.5703125" customWidth="1"/>
    <col min="15" max="15" width="8.5703125" customWidth="1"/>
  </cols>
  <sheetData>
    <row r="1" spans="1:14" ht="12.75" customHeight="1">
      <c r="A1" s="119" t="s">
        <v>29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1"/>
    </row>
    <row r="2" spans="1:14" ht="12.75" customHeight="1">
      <c r="A2" s="18" t="s">
        <v>1</v>
      </c>
      <c r="B2" s="18" t="s">
        <v>2</v>
      </c>
      <c r="C2" s="18" t="s">
        <v>3</v>
      </c>
      <c r="D2" s="18" t="s">
        <v>4</v>
      </c>
      <c r="E2" s="18" t="s">
        <v>5</v>
      </c>
      <c r="F2" s="18" t="s">
        <v>6</v>
      </c>
      <c r="G2" s="18" t="s">
        <v>16</v>
      </c>
      <c r="H2" s="18" t="s">
        <v>17</v>
      </c>
      <c r="I2" s="18" t="s">
        <v>24</v>
      </c>
      <c r="J2" s="18" t="s">
        <v>7</v>
      </c>
      <c r="K2" s="18" t="s">
        <v>8</v>
      </c>
      <c r="L2" s="18" t="s">
        <v>9</v>
      </c>
      <c r="M2" s="18" t="s">
        <v>10</v>
      </c>
      <c r="N2" s="18" t="s">
        <v>11</v>
      </c>
    </row>
    <row r="3" spans="1:14" ht="12.75" customHeight="1">
      <c r="A3" s="18"/>
      <c r="B3" s="18" t="s">
        <v>12</v>
      </c>
      <c r="C3" s="18" t="s">
        <v>12</v>
      </c>
      <c r="D3" s="18" t="s">
        <v>12</v>
      </c>
      <c r="E3" s="19" t="s">
        <v>12</v>
      </c>
      <c r="F3" s="19" t="s">
        <v>18</v>
      </c>
      <c r="G3" s="19" t="s">
        <v>19</v>
      </c>
      <c r="H3" s="19" t="s">
        <v>20</v>
      </c>
      <c r="I3" s="19" t="s">
        <v>25</v>
      </c>
      <c r="J3" s="18" t="s">
        <v>13</v>
      </c>
      <c r="K3" s="18" t="s">
        <v>13</v>
      </c>
      <c r="L3" s="18" t="s">
        <v>13</v>
      </c>
      <c r="M3" s="18" t="s">
        <v>13</v>
      </c>
      <c r="N3" s="18" t="s">
        <v>14</v>
      </c>
    </row>
    <row r="4" spans="1:14" ht="12.75" customHeight="1">
      <c r="A4" s="20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</row>
    <row r="5" spans="1:14" ht="12.75" customHeight="1">
      <c r="A5" s="6">
        <v>42005</v>
      </c>
      <c r="B5" s="8">
        <v>5815.08</v>
      </c>
      <c r="C5" s="7">
        <v>34894.730000000003</v>
      </c>
      <c r="D5" s="8">
        <v>14766.9</v>
      </c>
      <c r="E5" s="7">
        <v>2140</v>
      </c>
      <c r="F5" s="7">
        <v>1505</v>
      </c>
      <c r="G5" s="7">
        <v>834.08</v>
      </c>
      <c r="H5" s="7">
        <v>5.0999999999999996</v>
      </c>
      <c r="I5" s="8">
        <v>1828.83</v>
      </c>
      <c r="J5" s="7">
        <v>1250.5899999999999</v>
      </c>
      <c r="K5" s="7">
        <v>784.6</v>
      </c>
      <c r="L5" s="7">
        <v>1243.45</v>
      </c>
      <c r="M5" s="7">
        <v>17.100000000000001</v>
      </c>
      <c r="N5" s="7">
        <v>1.6457143233306131</v>
      </c>
    </row>
    <row r="6" spans="1:14" ht="12.75" customHeight="1">
      <c r="A6" s="6">
        <v>42036</v>
      </c>
      <c r="B6" s="8">
        <v>5701.49</v>
      </c>
      <c r="C6" s="7">
        <v>30616.66</v>
      </c>
      <c r="D6" s="8">
        <v>14531.13</v>
      </c>
      <c r="E6" s="7">
        <v>2067.8125</v>
      </c>
      <c r="F6" s="7">
        <v>1505</v>
      </c>
      <c r="G6" s="7">
        <v>812.65139999999997</v>
      </c>
      <c r="H6" s="7">
        <v>5.0999999999999996</v>
      </c>
      <c r="I6" s="8">
        <v>1804.13</v>
      </c>
      <c r="J6" s="7">
        <v>1229.14375</v>
      </c>
      <c r="K6" s="7">
        <v>785.8</v>
      </c>
      <c r="L6" s="7">
        <v>1199.08</v>
      </c>
      <c r="M6" s="7">
        <v>16.842500000000001</v>
      </c>
      <c r="N6" s="7">
        <v>1.6114286082612255</v>
      </c>
    </row>
    <row r="7" spans="1:14" ht="12.75" customHeight="1">
      <c r="A7" s="6">
        <v>42064</v>
      </c>
      <c r="B7" s="8">
        <v>5925.45</v>
      </c>
      <c r="C7" s="7">
        <v>28439.599999999999</v>
      </c>
      <c r="D7" s="8">
        <v>13742.16</v>
      </c>
      <c r="E7" s="7">
        <v>2030</v>
      </c>
      <c r="F7" s="7">
        <v>1505</v>
      </c>
      <c r="G7" s="7">
        <v>800.23379999999997</v>
      </c>
      <c r="H7" s="7">
        <v>5.0999999999999996</v>
      </c>
      <c r="I7" s="8">
        <v>1784.55</v>
      </c>
      <c r="J7" s="7">
        <v>1179.6300000000001</v>
      </c>
      <c r="K7" s="7">
        <v>787.27</v>
      </c>
      <c r="L7" s="7">
        <v>1139.5899999999999</v>
      </c>
      <c r="M7" s="7">
        <v>16.22</v>
      </c>
      <c r="N7" s="7">
        <v>1.5195428918752663</v>
      </c>
    </row>
    <row r="8" spans="1:14" ht="12.75" customHeight="1">
      <c r="A8" s="6">
        <v>42095</v>
      </c>
      <c r="B8" s="8">
        <v>6027.96</v>
      </c>
      <c r="C8" s="7">
        <v>29100.98</v>
      </c>
      <c r="D8" s="8">
        <v>12779.75</v>
      </c>
      <c r="E8" s="7">
        <v>1988.8890000000001</v>
      </c>
      <c r="F8" s="8">
        <f>(1480+1530)/2</f>
        <v>1505</v>
      </c>
      <c r="G8" s="7">
        <v>776.15</v>
      </c>
      <c r="H8" s="7">
        <v>5.0999999999999996</v>
      </c>
      <c r="I8" s="8">
        <v>1999.35</v>
      </c>
      <c r="J8" s="7">
        <v>1198.08125</v>
      </c>
      <c r="K8" s="7">
        <v>766.75</v>
      </c>
      <c r="L8" s="7">
        <v>1150.625</v>
      </c>
      <c r="M8" s="7">
        <v>16.319000000000003</v>
      </c>
      <c r="N8" s="7">
        <v>1.3714286027755109</v>
      </c>
    </row>
    <row r="9" spans="1:14" ht="12.75" customHeight="1">
      <c r="A9" s="6">
        <v>42125</v>
      </c>
      <c r="B9" s="8">
        <v>6300.08</v>
      </c>
      <c r="C9" s="7">
        <v>30435.88</v>
      </c>
      <c r="D9" s="8">
        <v>13505</v>
      </c>
      <c r="E9" s="7">
        <v>1788.33</v>
      </c>
      <c r="F9" s="7">
        <v>1505</v>
      </c>
      <c r="G9" s="7">
        <v>750.11</v>
      </c>
      <c r="H9" s="7">
        <v>5.0999999999999996</v>
      </c>
      <c r="I9" s="8">
        <v>2003.42</v>
      </c>
      <c r="J9" s="7">
        <v>1198.3699999999999</v>
      </c>
      <c r="K9" s="7">
        <v>784.6</v>
      </c>
      <c r="L9" s="7">
        <v>1141.1569999999999</v>
      </c>
      <c r="M9" s="7">
        <f>1686.052/100</f>
        <v>16.860519999999998</v>
      </c>
      <c r="N9" s="7">
        <v>1.2761828863127518</v>
      </c>
    </row>
    <row r="10" spans="1:14" ht="12.75" customHeight="1">
      <c r="A10" s="6">
        <v>42156</v>
      </c>
      <c r="B10" s="8">
        <v>5833.22</v>
      </c>
      <c r="C10" s="7">
        <f>(13.5+14.188)/2*2204.62</f>
        <v>30520.759280000002</v>
      </c>
      <c r="D10" s="8">
        <v>12776.59</v>
      </c>
      <c r="E10" s="7">
        <v>1815</v>
      </c>
      <c r="F10" s="7">
        <v>1505</v>
      </c>
      <c r="G10" s="7">
        <v>750.625</v>
      </c>
      <c r="H10" s="7">
        <v>5.0999999999999996</v>
      </c>
      <c r="I10" s="8">
        <v>1836.03</v>
      </c>
      <c r="J10" s="7">
        <v>1181.9000000000001</v>
      </c>
      <c r="K10" s="7">
        <v>727.59</v>
      </c>
      <c r="L10" s="7">
        <v>1090</v>
      </c>
      <c r="M10" s="7">
        <f>1609.63636/100</f>
        <v>16.0963636</v>
      </c>
      <c r="N10" s="7">
        <v>1.0786285960829394</v>
      </c>
    </row>
    <row r="11" spans="1:14" ht="12.75" customHeight="1">
      <c r="A11" s="6">
        <v>42186</v>
      </c>
      <c r="B11" s="8">
        <v>5456.22</v>
      </c>
      <c r="C11" s="7">
        <v>30539.5</v>
      </c>
      <c r="D11" s="8">
        <v>11380.54</v>
      </c>
      <c r="E11" s="7">
        <v>1780</v>
      </c>
      <c r="F11" s="7">
        <v>1505</v>
      </c>
      <c r="G11" s="7">
        <v>683.31</v>
      </c>
      <c r="H11" s="7">
        <v>5.0999999999999996</v>
      </c>
      <c r="I11" s="8">
        <v>1762.01</v>
      </c>
      <c r="J11" s="7">
        <v>1130.81</v>
      </c>
      <c r="K11" s="7">
        <v>643.02</v>
      </c>
      <c r="L11" s="7">
        <v>1014.37</v>
      </c>
      <c r="M11" s="7">
        <v>15.07</v>
      </c>
      <c r="N11" s="7">
        <v>0.84891430511804133</v>
      </c>
    </row>
    <row r="12" spans="1:14" ht="12.75" customHeight="1">
      <c r="A12" s="6">
        <v>42217</v>
      </c>
      <c r="B12" s="8">
        <v>5088.55</v>
      </c>
      <c r="C12" s="7">
        <v>29486.7925</v>
      </c>
      <c r="D12" s="8">
        <v>10338.75</v>
      </c>
      <c r="E12" s="8">
        <v>1667.1875</v>
      </c>
      <c r="F12" s="8">
        <v>1505</v>
      </c>
      <c r="G12" s="11">
        <v>638.28</v>
      </c>
      <c r="H12" s="8">
        <v>5.0999999999999996</v>
      </c>
      <c r="I12" s="8">
        <v>1692.49</v>
      </c>
      <c r="J12" s="8">
        <v>1117.5</v>
      </c>
      <c r="K12" s="8">
        <v>594.67499999999995</v>
      </c>
      <c r="L12" s="8">
        <v>983.84999999999991</v>
      </c>
      <c r="M12" s="7">
        <v>14.9375</v>
      </c>
      <c r="N12" s="7">
        <v>0.75003430285792694</v>
      </c>
    </row>
    <row r="13" spans="1:14" ht="12.75" customHeight="1">
      <c r="A13" s="6">
        <v>42248</v>
      </c>
      <c r="B13" s="7">
        <v>5207.32</v>
      </c>
      <c r="C13" s="7">
        <v>27936.94</v>
      </c>
      <c r="D13" s="7">
        <v>9895.4500000000007</v>
      </c>
      <c r="E13" s="7">
        <v>1626.66</v>
      </c>
      <c r="F13" s="7">
        <v>1505</v>
      </c>
      <c r="G13" s="7">
        <v>636.17999999999995</v>
      </c>
      <c r="H13" s="7">
        <v>5.0999999999999996</v>
      </c>
      <c r="I13" s="7">
        <v>1681.56</v>
      </c>
      <c r="J13" s="7">
        <v>1124.72</v>
      </c>
      <c r="K13" s="7">
        <v>607.23</v>
      </c>
      <c r="L13" s="13">
        <v>967.23</v>
      </c>
      <c r="M13" s="7">
        <v>14.72</v>
      </c>
      <c r="N13" s="7">
        <v>0.59807999999999995</v>
      </c>
    </row>
    <row r="14" spans="1:14" ht="12.75" customHeight="1">
      <c r="A14" s="6">
        <v>42278</v>
      </c>
      <c r="B14" s="8">
        <v>5221.8100000000004</v>
      </c>
      <c r="C14" s="7">
        <v>27649.24</v>
      </c>
      <c r="D14" s="7">
        <v>10341.36</v>
      </c>
      <c r="E14" s="7">
        <v>1615.56</v>
      </c>
      <c r="F14" s="7">
        <v>1505</v>
      </c>
      <c r="G14" s="7">
        <v>638.14200000000005</v>
      </c>
      <c r="H14" s="7">
        <v>5.0999999999999996</v>
      </c>
      <c r="I14" s="7">
        <v>1724.18</v>
      </c>
      <c r="J14" s="7">
        <v>1158.18409</v>
      </c>
      <c r="K14" s="7">
        <v>690.43</v>
      </c>
      <c r="L14" s="7">
        <v>976.25</v>
      </c>
      <c r="M14" s="7">
        <v>15.706818200000001</v>
      </c>
      <c r="N14" s="7">
        <v>0.6</v>
      </c>
    </row>
    <row r="15" spans="1:14" ht="12.75" customHeight="1">
      <c r="A15" s="6">
        <v>42309</v>
      </c>
      <c r="B15" s="8">
        <v>4807.63</v>
      </c>
      <c r="C15" s="7">
        <v>25088.02</v>
      </c>
      <c r="D15" s="7">
        <v>9228.57</v>
      </c>
      <c r="E15" s="8">
        <v>1488.44</v>
      </c>
      <c r="F15" s="7">
        <v>1505</v>
      </c>
      <c r="G15" s="7">
        <v>569.54100000000005</v>
      </c>
      <c r="H15" s="7">
        <v>5.0999999999999996</v>
      </c>
      <c r="I15" s="7">
        <v>1615.98</v>
      </c>
      <c r="J15" s="7">
        <v>1087.0452399999999</v>
      </c>
      <c r="K15" s="8">
        <v>575.73</v>
      </c>
      <c r="L15" s="7">
        <v>886.5</v>
      </c>
      <c r="M15" s="7">
        <v>14.5066667</v>
      </c>
      <c r="N15" s="7">
        <v>0.57999999999999996</v>
      </c>
    </row>
    <row r="16" spans="1:14" ht="12.75" customHeight="1">
      <c r="A16" s="6">
        <v>42339</v>
      </c>
      <c r="B16" s="8">
        <v>4628.6000000000004</v>
      </c>
      <c r="C16" s="7">
        <v>22663.493599999998</v>
      </c>
      <c r="D16" s="8">
        <v>8688.69</v>
      </c>
      <c r="E16" s="7">
        <v>1595</v>
      </c>
      <c r="F16" s="7">
        <v>1505</v>
      </c>
      <c r="G16" s="7">
        <v>548.47500000000002</v>
      </c>
      <c r="H16" s="7">
        <v>5.0999999999999996</v>
      </c>
      <c r="I16" s="8">
        <v>1700.87</v>
      </c>
      <c r="J16" s="7">
        <v>1068.2846500000001</v>
      </c>
      <c r="K16" s="7">
        <v>551.44110499999999</v>
      </c>
      <c r="L16" s="7">
        <v>859.35840000000007</v>
      </c>
      <c r="M16" s="7">
        <v>14.085450000000002</v>
      </c>
      <c r="N16" s="7">
        <v>7.8000000000000007</v>
      </c>
    </row>
    <row r="17" spans="1:14" ht="12.75" customHeight="1">
      <c r="A17" s="6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</row>
    <row r="18" spans="1:14" ht="12.75" customHeight="1">
      <c r="A18" s="6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</row>
    <row r="19" spans="1:14" ht="12.75" customHeight="1">
      <c r="A19" s="22" t="s">
        <v>21</v>
      </c>
      <c r="B19" s="15"/>
      <c r="C19" s="15"/>
      <c r="D19" s="15"/>
      <c r="E19" s="15"/>
      <c r="F19" s="15"/>
      <c r="G19" s="15"/>
      <c r="H19" s="15"/>
      <c r="I19" s="15"/>
      <c r="J19" s="16"/>
      <c r="K19" s="8"/>
      <c r="L19" s="8"/>
    </row>
    <row r="20" spans="1:14" ht="12.75" customHeight="1">
      <c r="C20" s="8"/>
      <c r="D20" s="8"/>
      <c r="E20" s="8"/>
      <c r="F20" s="8"/>
      <c r="G20" s="8"/>
      <c r="H20" s="8"/>
      <c r="I20" s="8"/>
      <c r="N20" s="9"/>
    </row>
    <row r="21" spans="1:14" ht="12.75" customHeight="1">
      <c r="B21" s="8"/>
      <c r="C21" s="8"/>
      <c r="D21" s="8"/>
      <c r="E21" s="8"/>
      <c r="F21" s="8"/>
      <c r="G21" s="8"/>
      <c r="H21" s="10"/>
      <c r="I21" s="10"/>
      <c r="N21" s="10"/>
    </row>
    <row r="22" spans="1:14" ht="12.75" customHeight="1">
      <c r="C22" s="8"/>
      <c r="D22" s="8"/>
      <c r="E22" s="27"/>
      <c r="F22" s="27"/>
      <c r="G22" s="11"/>
      <c r="H22" s="8"/>
      <c r="I22" s="8"/>
      <c r="K22" s="28"/>
      <c r="L22" s="28"/>
      <c r="M22" s="8"/>
      <c r="N22" s="8"/>
    </row>
    <row r="23" spans="1:14" ht="12.75" customHeight="1">
      <c r="C23" s="8"/>
      <c r="D23" s="8"/>
      <c r="E23" s="8"/>
      <c r="F23" s="29"/>
      <c r="G23" s="10"/>
      <c r="H23" s="10"/>
      <c r="I23" s="10"/>
      <c r="K23" s="30"/>
      <c r="L23" s="8"/>
      <c r="M23" s="8"/>
      <c r="N23" s="8"/>
    </row>
    <row r="24" spans="1:14" ht="12.75" customHeight="1">
      <c r="B24" s="8"/>
      <c r="C24" s="8"/>
      <c r="D24" s="8"/>
      <c r="E24" s="33"/>
      <c r="F24" s="32"/>
      <c r="G24" s="8"/>
      <c r="H24" s="10"/>
      <c r="I24" s="10"/>
      <c r="K24" s="30"/>
      <c r="L24" s="11"/>
      <c r="N24" s="11"/>
    </row>
    <row r="25" spans="1:14" ht="12.75" customHeight="1">
      <c r="B25" s="1"/>
      <c r="C25" s="1"/>
      <c r="D25" s="8"/>
      <c r="E25" s="8"/>
      <c r="F25" s="1"/>
      <c r="G25" s="8"/>
      <c r="H25" s="1"/>
      <c r="I25" s="10"/>
      <c r="K25" s="8"/>
      <c r="L25" s="27"/>
      <c r="M25" s="27"/>
      <c r="N25" s="8"/>
    </row>
    <row r="26" spans="1:14" ht="12.75" customHeight="1">
      <c r="B26" s="8"/>
      <c r="C26" s="8"/>
      <c r="D26" s="8"/>
      <c r="E26" s="8"/>
      <c r="F26" s="8"/>
      <c r="G26" s="8"/>
      <c r="H26" s="10"/>
      <c r="I26" s="8"/>
      <c r="K26" s="8"/>
      <c r="L26" s="8"/>
      <c r="M26" s="8"/>
      <c r="N26" s="8"/>
    </row>
    <row r="27" spans="1:14" ht="12.75" customHeight="1">
      <c r="B27" s="8"/>
      <c r="C27" s="8"/>
      <c r="D27" s="8"/>
      <c r="E27" s="8"/>
      <c r="F27" s="8"/>
      <c r="I27" s="8"/>
      <c r="K27" s="8"/>
      <c r="L27" s="8"/>
      <c r="M27" s="8"/>
      <c r="N27" s="8"/>
    </row>
    <row r="28" spans="1:14" ht="12.75" customHeight="1">
      <c r="B28" s="8"/>
      <c r="C28" s="8"/>
      <c r="D28" s="8"/>
      <c r="E28" s="8"/>
      <c r="F28" s="8"/>
      <c r="G28" s="8"/>
      <c r="H28" s="1"/>
      <c r="I28" s="8"/>
      <c r="K28" s="8"/>
      <c r="L28" s="8"/>
      <c r="M28" s="8"/>
      <c r="N28" s="8"/>
    </row>
    <row r="29" spans="1:14" ht="12.75" customHeight="1">
      <c r="B29" s="8"/>
      <c r="C29" s="8"/>
      <c r="D29" s="8"/>
      <c r="E29" s="8"/>
      <c r="F29" s="8"/>
      <c r="G29" s="8"/>
      <c r="H29" s="8"/>
      <c r="I29" s="8"/>
      <c r="K29" s="8"/>
      <c r="L29" s="8"/>
      <c r="M29" s="8"/>
      <c r="N29" s="8"/>
    </row>
    <row r="30" spans="1:14" ht="12.75" customHeight="1">
      <c r="B30" s="8"/>
      <c r="C30" s="8"/>
      <c r="D30" s="8"/>
      <c r="E30" s="8"/>
      <c r="F30" s="8"/>
      <c r="H30" s="8"/>
      <c r="I30" s="8"/>
      <c r="J30" s="8"/>
      <c r="K30" s="8"/>
      <c r="L30" s="8"/>
      <c r="M30" s="8"/>
      <c r="N30" s="8"/>
    </row>
    <row r="31" spans="1:14" ht="12.75" customHeight="1">
      <c r="B31" s="8"/>
      <c r="C31" s="8"/>
      <c r="D31" s="8"/>
      <c r="E31" s="27"/>
      <c r="F31" s="33"/>
      <c r="G31" s="8"/>
      <c r="H31" s="17"/>
      <c r="I31" s="17"/>
      <c r="K31" s="8"/>
      <c r="L31" s="8"/>
      <c r="M31" s="8"/>
      <c r="N31" s="8"/>
    </row>
    <row r="32" spans="1:14" ht="12.75" customHeight="1">
      <c r="B32" s="8"/>
      <c r="C32" s="8"/>
      <c r="D32" s="8"/>
      <c r="E32" s="27"/>
      <c r="F32" s="17"/>
      <c r="G32" s="8"/>
      <c r="H32" s="17"/>
      <c r="I32" s="17"/>
      <c r="J32" s="8"/>
      <c r="K32" s="8"/>
      <c r="L32" s="8"/>
      <c r="M32" s="8"/>
      <c r="N32" s="8"/>
    </row>
    <row r="33" spans="2:15" ht="12.75" customHeight="1">
      <c r="B33" s="8"/>
      <c r="C33" s="8"/>
      <c r="D33" s="8"/>
      <c r="E33" s="8"/>
      <c r="F33" s="17"/>
      <c r="G33" s="8"/>
      <c r="H33" s="17"/>
      <c r="I33" s="17"/>
      <c r="J33" s="8"/>
      <c r="K33" s="8"/>
      <c r="L33" s="8"/>
      <c r="M33" s="8"/>
      <c r="N33" s="8"/>
    </row>
    <row r="34" spans="2:15" ht="12.75" customHeight="1"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</row>
    <row r="35" spans="2:15" ht="12.75" customHeight="1"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</row>
    <row r="36" spans="2:15" ht="12.75" customHeight="1">
      <c r="B36" s="8"/>
      <c r="C36" s="8"/>
      <c r="D36" s="8"/>
      <c r="E36" s="8"/>
      <c r="F36" s="17"/>
      <c r="G36" s="8"/>
      <c r="H36" s="8"/>
      <c r="I36" s="8"/>
      <c r="J36" s="8"/>
      <c r="K36" s="8"/>
      <c r="L36" s="8"/>
      <c r="M36" s="8"/>
      <c r="N36" s="8"/>
      <c r="O36" s="1"/>
    </row>
    <row r="37" spans="2:15" ht="12.75" customHeight="1">
      <c r="B37" s="8"/>
      <c r="C37" s="8"/>
      <c r="D37" s="8"/>
      <c r="E37" s="8"/>
      <c r="F37" s="17"/>
      <c r="G37" s="8"/>
      <c r="H37" s="8"/>
      <c r="I37" s="8"/>
      <c r="J37" s="8"/>
      <c r="K37" s="8"/>
      <c r="L37" s="8"/>
      <c r="M37" s="8"/>
      <c r="N37" s="8"/>
      <c r="O37" s="1"/>
    </row>
    <row r="38" spans="2:15" ht="12.75" customHeight="1"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</row>
    <row r="39" spans="2:15" ht="12.75" customHeight="1"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</row>
    <row r="40" spans="2:15" ht="12.75" customHeight="1"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</row>
    <row r="41" spans="2:15" ht="12.75" customHeight="1"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</row>
    <row r="42" spans="2:15" ht="12.75" customHeight="1"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</row>
    <row r="43" spans="2:15" ht="12.75" customHeight="1"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</row>
    <row r="44" spans="2:15" ht="12.75" customHeight="1"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</row>
    <row r="45" spans="2:15" ht="12.75" customHeight="1"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</row>
    <row r="46" spans="2:15" ht="12.75" customHeight="1"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</row>
    <row r="47" spans="2:15" ht="12.75" customHeight="1"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</row>
    <row r="48" spans="2:15" ht="12.75" customHeight="1"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</row>
    <row r="49" spans="2:14" ht="12.75" customHeight="1"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</row>
    <row r="50" spans="2:14" ht="12.75" customHeight="1"/>
    <row r="51" spans="2:14" ht="12.75" customHeight="1">
      <c r="G51" s="11"/>
    </row>
    <row r="52" spans="2:14" ht="12.75" customHeight="1"/>
    <row r="53" spans="2:14" ht="12.75" customHeight="1"/>
    <row r="54" spans="2:14" ht="12.75" customHeight="1"/>
    <row r="55" spans="2:14" ht="12.75" customHeight="1"/>
    <row r="56" spans="2:14" ht="12.75" customHeight="1"/>
    <row r="57" spans="2:14" ht="12.75" customHeight="1"/>
    <row r="58" spans="2:14" ht="12.75" customHeight="1"/>
    <row r="59" spans="2:14" ht="12.75" customHeight="1"/>
    <row r="60" spans="2:14" ht="12.75" customHeight="1"/>
    <row r="61" spans="2:14" ht="12.75" customHeight="1"/>
    <row r="62" spans="2:14" ht="12.75" customHeight="1"/>
    <row r="63" spans="2:14" ht="12.75" customHeight="1"/>
    <row r="64" spans="2:1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</sheetData>
  <mergeCells count="1">
    <mergeCell ref="A1:N1"/>
  </mergeCells>
  <pageMargins left="0.7" right="0.7" top="0.75" bottom="0.75" header="0" footer="0"/>
  <pageSetup scale="44"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00"/>
  <sheetViews>
    <sheetView workbookViewId="0"/>
  </sheetViews>
  <sheetFormatPr defaultColWidth="12.5703125" defaultRowHeight="15" customHeight="1"/>
  <cols>
    <col min="1" max="1" width="8" customWidth="1"/>
    <col min="2" max="2" width="11" customWidth="1"/>
    <col min="3" max="3" width="17.85546875" customWidth="1"/>
    <col min="4" max="4" width="19.42578125" customWidth="1"/>
    <col min="5" max="5" width="11" customWidth="1"/>
    <col min="6" max="6" width="18.42578125" customWidth="1"/>
    <col min="7" max="7" width="17" customWidth="1"/>
    <col min="8" max="8" width="20.42578125" customWidth="1"/>
    <col min="9" max="10" width="17.42578125" customWidth="1"/>
    <col min="11" max="11" width="9.5703125" customWidth="1"/>
    <col min="12" max="12" width="9.42578125" customWidth="1"/>
    <col min="13" max="13" width="7" customWidth="1"/>
    <col min="14" max="14" width="9.42578125" customWidth="1"/>
    <col min="15" max="15" width="8.5703125" customWidth="1"/>
  </cols>
  <sheetData>
    <row r="1" spans="1:15" ht="12.75" customHeight="1">
      <c r="A1" s="122" t="s">
        <v>30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1"/>
      <c r="O1" s="34"/>
    </row>
    <row r="2" spans="1:15" ht="12.75" customHeight="1">
      <c r="A2" s="35" t="s">
        <v>1</v>
      </c>
      <c r="B2" s="35" t="s">
        <v>2</v>
      </c>
      <c r="C2" s="35" t="s">
        <v>3</v>
      </c>
      <c r="D2" s="35" t="s">
        <v>4</v>
      </c>
      <c r="E2" s="35" t="s">
        <v>5</v>
      </c>
      <c r="F2" s="35" t="s">
        <v>6</v>
      </c>
      <c r="G2" s="35" t="s">
        <v>16</v>
      </c>
      <c r="H2" s="35" t="s">
        <v>17</v>
      </c>
      <c r="I2" s="35" t="s">
        <v>24</v>
      </c>
      <c r="J2" s="35" t="s">
        <v>7</v>
      </c>
      <c r="K2" s="35" t="s">
        <v>8</v>
      </c>
      <c r="L2" s="35" t="s">
        <v>9</v>
      </c>
      <c r="M2" s="35" t="s">
        <v>10</v>
      </c>
      <c r="N2" s="35" t="s">
        <v>11</v>
      </c>
      <c r="O2" s="34"/>
    </row>
    <row r="3" spans="1:15" ht="12.75" customHeight="1">
      <c r="A3" s="35"/>
      <c r="B3" s="35" t="s">
        <v>12</v>
      </c>
      <c r="C3" s="35" t="s">
        <v>12</v>
      </c>
      <c r="D3" s="36" t="s">
        <v>12</v>
      </c>
      <c r="E3" s="36" t="s">
        <v>12</v>
      </c>
      <c r="F3" s="36" t="s">
        <v>18</v>
      </c>
      <c r="G3" s="36" t="s">
        <v>19</v>
      </c>
      <c r="H3" s="36" t="s">
        <v>20</v>
      </c>
      <c r="I3" s="36" t="s">
        <v>25</v>
      </c>
      <c r="J3" s="36" t="s">
        <v>13</v>
      </c>
      <c r="K3" s="36" t="s">
        <v>13</v>
      </c>
      <c r="L3" s="36" t="s">
        <v>13</v>
      </c>
      <c r="M3" s="36" t="s">
        <v>13</v>
      </c>
      <c r="N3" s="36" t="s">
        <v>13</v>
      </c>
      <c r="O3" s="34"/>
    </row>
    <row r="4" spans="1:15" ht="12.75" customHeight="1">
      <c r="A4" s="37"/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4"/>
    </row>
    <row r="5" spans="1:15" ht="12.75" customHeight="1">
      <c r="A5" s="39">
        <v>42370</v>
      </c>
      <c r="B5" s="40">
        <v>4462.3</v>
      </c>
      <c r="C5" s="40">
        <v>23516.68</v>
      </c>
      <c r="D5" s="40">
        <v>8479.8799999999992</v>
      </c>
      <c r="E5" s="41">
        <v>1758.33</v>
      </c>
      <c r="F5" s="41">
        <v>1505</v>
      </c>
      <c r="G5" s="41">
        <v>552.45000000000005</v>
      </c>
      <c r="H5" s="41">
        <v>5.0999999999999996</v>
      </c>
      <c r="I5" s="42">
        <v>1646.54</v>
      </c>
      <c r="J5" s="41">
        <v>1096.52</v>
      </c>
      <c r="K5" s="41">
        <v>499.05</v>
      </c>
      <c r="L5" s="41">
        <v>853.78</v>
      </c>
      <c r="M5" s="41">
        <v>14.02</v>
      </c>
      <c r="N5" s="41">
        <v>0.98</v>
      </c>
      <c r="O5" s="34"/>
    </row>
    <row r="6" spans="1:15" ht="12.75" customHeight="1">
      <c r="A6" s="39">
        <v>42401</v>
      </c>
      <c r="B6" s="42">
        <v>4705</v>
      </c>
      <c r="C6" s="42">
        <v>22850</v>
      </c>
      <c r="D6" s="42">
        <v>8415</v>
      </c>
      <c r="E6" s="42">
        <v>1758.33</v>
      </c>
      <c r="F6" s="42">
        <v>1505</v>
      </c>
      <c r="G6" s="42">
        <v>552.45000000000005</v>
      </c>
      <c r="H6" s="42">
        <v>5.0999999999999996</v>
      </c>
      <c r="I6" s="42">
        <v>1777.5</v>
      </c>
      <c r="J6" s="42">
        <v>1096.52</v>
      </c>
      <c r="K6" s="42">
        <v>499.05</v>
      </c>
      <c r="L6" s="42">
        <v>853.78</v>
      </c>
      <c r="M6" s="42">
        <v>14.02</v>
      </c>
      <c r="N6" s="42">
        <v>0.98</v>
      </c>
      <c r="O6" s="34"/>
    </row>
    <row r="7" spans="1:15" ht="12.75" customHeight="1">
      <c r="A7" s="39">
        <v>42430</v>
      </c>
      <c r="B7" s="42">
        <v>4947.55</v>
      </c>
      <c r="C7" s="42">
        <v>23158.57</v>
      </c>
      <c r="D7" s="42">
        <v>8704.0499999999993</v>
      </c>
      <c r="E7" s="42">
        <v>1758.33</v>
      </c>
      <c r="F7" s="42">
        <v>1505</v>
      </c>
      <c r="G7" s="42">
        <v>552.45000000000005</v>
      </c>
      <c r="H7" s="42">
        <v>5.0999999999999996</v>
      </c>
      <c r="I7" s="42">
        <v>1808.02</v>
      </c>
      <c r="J7" s="42">
        <v>1096.52</v>
      </c>
      <c r="K7" s="42">
        <v>499.05</v>
      </c>
      <c r="L7" s="42">
        <v>853.78</v>
      </c>
      <c r="M7" s="42">
        <v>14.02</v>
      </c>
      <c r="N7" s="42">
        <v>0.98</v>
      </c>
      <c r="O7" s="34"/>
    </row>
    <row r="8" spans="1:15" ht="12.75" customHeight="1">
      <c r="A8" s="39">
        <v>42461</v>
      </c>
      <c r="B8" s="43">
        <v>4851.12</v>
      </c>
      <c r="C8" s="43">
        <v>23110.48</v>
      </c>
      <c r="D8" s="43">
        <v>8852.6200000000008</v>
      </c>
      <c r="E8" s="44">
        <v>1687.5</v>
      </c>
      <c r="F8" s="42">
        <v>1505</v>
      </c>
      <c r="G8" s="44">
        <v>733.1</v>
      </c>
      <c r="H8" s="44">
        <v>5.0999999999999996</v>
      </c>
      <c r="I8" s="42">
        <v>1728.67</v>
      </c>
      <c r="J8" s="44">
        <v>1241.8599999999999</v>
      </c>
      <c r="K8" s="44">
        <v>573.41</v>
      </c>
      <c r="L8" s="44">
        <v>993.5</v>
      </c>
      <c r="M8" s="44">
        <v>16.260000000000002</v>
      </c>
      <c r="N8" s="44">
        <v>0.36</v>
      </c>
      <c r="O8" s="40"/>
    </row>
    <row r="9" spans="1:15" ht="12.75" customHeight="1">
      <c r="A9" s="45">
        <v>42491</v>
      </c>
      <c r="B9" s="46">
        <v>4707.8500000000004</v>
      </c>
      <c r="C9" s="46">
        <v>23997.29</v>
      </c>
      <c r="D9" s="42">
        <v>8685.8799999999992</v>
      </c>
      <c r="E9" s="47">
        <v>1675</v>
      </c>
      <c r="F9" s="42">
        <v>1505</v>
      </c>
      <c r="G9" s="44">
        <v>691</v>
      </c>
      <c r="H9" s="44">
        <v>5.0999999999999996</v>
      </c>
      <c r="I9" s="42">
        <v>1714.06</v>
      </c>
      <c r="J9" s="42">
        <v>1259.58</v>
      </c>
      <c r="K9" s="42">
        <v>577.13</v>
      </c>
      <c r="L9" s="42">
        <v>1034.78</v>
      </c>
      <c r="M9" s="42">
        <v>16.89</v>
      </c>
      <c r="N9" s="42">
        <v>0.38</v>
      </c>
      <c r="O9" s="34"/>
    </row>
    <row r="10" spans="1:15" ht="12.75" customHeight="1">
      <c r="A10" s="39">
        <v>42522</v>
      </c>
      <c r="B10" s="48">
        <v>4630.2700000000004</v>
      </c>
      <c r="C10" s="48">
        <v>23898.080000000002</v>
      </c>
      <c r="D10" s="48">
        <v>8911.7000000000007</v>
      </c>
      <c r="E10" s="42">
        <v>1671.67</v>
      </c>
      <c r="F10" s="42">
        <v>1505</v>
      </c>
      <c r="G10" s="42">
        <v>657.32</v>
      </c>
      <c r="H10" s="42">
        <v>5.0999999999999996</v>
      </c>
      <c r="I10" s="42">
        <v>1713.61</v>
      </c>
      <c r="J10" s="42">
        <v>1273.58</v>
      </c>
      <c r="K10" s="42">
        <v>552.21</v>
      </c>
      <c r="L10" s="42">
        <v>984.23</v>
      </c>
      <c r="M10" s="42">
        <v>17.18</v>
      </c>
      <c r="N10" s="42">
        <v>0.56000000000000005</v>
      </c>
      <c r="O10" s="34"/>
    </row>
    <row r="11" spans="1:15" ht="12.75" customHeight="1">
      <c r="A11" s="39">
        <v>42552</v>
      </c>
      <c r="B11" s="41">
        <v>4855.3599999999997</v>
      </c>
      <c r="C11" s="41">
        <v>24901.18</v>
      </c>
      <c r="D11" s="41">
        <v>10248.93</v>
      </c>
      <c r="E11" s="41">
        <v>1671.9</v>
      </c>
      <c r="F11" s="41">
        <v>1505</v>
      </c>
      <c r="G11" s="41">
        <v>699</v>
      </c>
      <c r="H11" s="41">
        <v>5.0999999999999996</v>
      </c>
      <c r="I11" s="41">
        <v>1834.36</v>
      </c>
      <c r="J11" s="41">
        <v>1337.33</v>
      </c>
      <c r="K11" s="41">
        <v>646.04999999999995</v>
      </c>
      <c r="L11" s="41">
        <v>1086.3599999999999</v>
      </c>
      <c r="M11" s="41">
        <v>19.93</v>
      </c>
      <c r="N11" s="41">
        <v>0.76</v>
      </c>
      <c r="O11" s="49"/>
    </row>
    <row r="12" spans="1:15" ht="12.75" customHeight="1">
      <c r="A12" s="39">
        <v>42583</v>
      </c>
      <c r="B12" s="42">
        <v>4757.82</v>
      </c>
      <c r="C12" s="42">
        <v>26962.5</v>
      </c>
      <c r="D12" s="42">
        <v>10350.57</v>
      </c>
      <c r="E12" s="40">
        <v>1720.56</v>
      </c>
      <c r="F12" s="40">
        <v>1505</v>
      </c>
      <c r="G12" s="42">
        <v>778.43</v>
      </c>
      <c r="H12" s="42">
        <v>5.0999999999999996</v>
      </c>
      <c r="I12" s="42">
        <v>1838.5</v>
      </c>
      <c r="J12" s="42">
        <v>1340.98</v>
      </c>
      <c r="K12" s="40">
        <v>699.98</v>
      </c>
      <c r="L12" s="40">
        <v>1125.46</v>
      </c>
      <c r="M12" s="42">
        <v>19.64</v>
      </c>
      <c r="N12" s="34">
        <v>0.73</v>
      </c>
      <c r="O12" s="34"/>
    </row>
    <row r="13" spans="1:15" ht="12.75" customHeight="1">
      <c r="A13" s="39">
        <v>42614</v>
      </c>
      <c r="B13" s="42">
        <v>4706.78</v>
      </c>
      <c r="C13" s="42">
        <v>27645.93</v>
      </c>
      <c r="D13" s="42">
        <v>10185.57</v>
      </c>
      <c r="E13" s="42">
        <v>1911.11</v>
      </c>
      <c r="F13" s="42">
        <v>1505</v>
      </c>
      <c r="G13" s="42">
        <v>937.32</v>
      </c>
      <c r="H13" s="42">
        <v>5.0999999999999996</v>
      </c>
      <c r="I13" s="42">
        <v>1941.64</v>
      </c>
      <c r="J13" s="42">
        <v>1326.33</v>
      </c>
      <c r="K13" s="42">
        <v>682.27</v>
      </c>
      <c r="L13" s="50">
        <v>1047.25</v>
      </c>
      <c r="M13" s="42">
        <v>19.28</v>
      </c>
      <c r="N13" s="42">
        <v>0.7</v>
      </c>
      <c r="O13" s="34"/>
    </row>
    <row r="14" spans="1:15" ht="12.75" customHeight="1">
      <c r="A14" s="39">
        <v>42644</v>
      </c>
      <c r="B14" s="40">
        <v>4731.76</v>
      </c>
      <c r="C14" s="42">
        <v>28439.599999999999</v>
      </c>
      <c r="D14" s="42">
        <v>10262.27</v>
      </c>
      <c r="E14" s="42">
        <v>1940.63</v>
      </c>
      <c r="F14" s="42">
        <v>1505</v>
      </c>
      <c r="G14" s="42">
        <v>1092.24</v>
      </c>
      <c r="H14" s="42">
        <v>5.0999999999999996</v>
      </c>
      <c r="I14" s="42">
        <v>2039.5</v>
      </c>
      <c r="J14" s="42">
        <v>1267.75</v>
      </c>
      <c r="K14" s="42">
        <v>649.5</v>
      </c>
      <c r="L14" s="42">
        <v>959.79</v>
      </c>
      <c r="M14" s="42">
        <v>17.739999999999998</v>
      </c>
      <c r="N14" s="42">
        <v>0.65</v>
      </c>
      <c r="O14" s="34"/>
    </row>
    <row r="15" spans="1:15" ht="12.75" customHeight="1">
      <c r="A15" s="39">
        <v>42675</v>
      </c>
      <c r="B15" s="40">
        <v>5442.73</v>
      </c>
      <c r="C15" s="42">
        <v>29586</v>
      </c>
      <c r="D15" s="42">
        <v>11139.77</v>
      </c>
      <c r="E15" s="40">
        <v>2211.11</v>
      </c>
      <c r="F15" s="42">
        <v>1505</v>
      </c>
      <c r="G15" s="42">
        <v>1209.76</v>
      </c>
      <c r="H15" s="42">
        <v>5.0999999999999996</v>
      </c>
      <c r="I15" s="42">
        <v>2178.38</v>
      </c>
      <c r="J15" s="42">
        <v>1238.1400000000001</v>
      </c>
      <c r="K15" s="40">
        <v>695.41</v>
      </c>
      <c r="L15" s="42">
        <v>953.96</v>
      </c>
      <c r="M15" s="42">
        <v>17.420000000000002</v>
      </c>
      <c r="N15" s="42">
        <v>0.59</v>
      </c>
      <c r="O15" s="34"/>
    </row>
    <row r="16" spans="1:15" ht="12.75" customHeight="1">
      <c r="A16" s="39">
        <v>42705</v>
      </c>
      <c r="B16" s="40">
        <v>5665.83</v>
      </c>
      <c r="C16" s="42">
        <v>31338.673299999999</v>
      </c>
      <c r="D16" s="40">
        <v>11009.75</v>
      </c>
      <c r="E16" s="42">
        <v>2629.7200000000003</v>
      </c>
      <c r="F16" s="42">
        <v>1505</v>
      </c>
      <c r="G16" s="42">
        <v>1179.4386447386967</v>
      </c>
      <c r="H16" s="42">
        <v>5.0999999999999996</v>
      </c>
      <c r="I16" s="40">
        <v>2230.3000000000002</v>
      </c>
      <c r="J16" s="42">
        <v>1151.79</v>
      </c>
      <c r="K16" s="42">
        <v>709.60500000000002</v>
      </c>
      <c r="L16" s="42">
        <v>919.875</v>
      </c>
      <c r="M16" s="42">
        <v>16.378499999999999</v>
      </c>
      <c r="N16" s="42">
        <v>0.82304526748971196</v>
      </c>
      <c r="O16" s="34"/>
    </row>
    <row r="17" spans="1:15" ht="12.75" customHeight="1">
      <c r="A17" s="39"/>
      <c r="B17" s="42"/>
      <c r="C17" s="42"/>
      <c r="D17" s="42"/>
      <c r="E17" s="42"/>
      <c r="F17" s="42"/>
      <c r="G17" s="42"/>
      <c r="H17" s="42"/>
      <c r="I17" s="42"/>
      <c r="J17" s="42"/>
      <c r="K17" s="42"/>
      <c r="L17" s="42"/>
      <c r="M17" s="42"/>
      <c r="N17" s="42"/>
      <c r="O17" s="34"/>
    </row>
    <row r="18" spans="1:15" ht="12.75" customHeight="1">
      <c r="A18" s="39"/>
      <c r="B18" s="42"/>
      <c r="C18" s="42"/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34"/>
    </row>
    <row r="19" spans="1:15" ht="12.75" customHeight="1">
      <c r="A19" s="51" t="s">
        <v>21</v>
      </c>
      <c r="B19" s="52"/>
      <c r="C19" s="52"/>
      <c r="D19" s="52"/>
      <c r="E19" s="52"/>
      <c r="F19" s="52"/>
      <c r="G19" s="52"/>
      <c r="H19" s="52"/>
      <c r="I19" s="52"/>
      <c r="J19" s="53"/>
      <c r="K19" s="40"/>
      <c r="L19" s="40"/>
      <c r="M19" s="34"/>
      <c r="N19" s="34"/>
      <c r="O19" s="34"/>
    </row>
    <row r="20" spans="1:15" ht="12.75" customHeight="1">
      <c r="A20" s="34"/>
      <c r="B20" s="34"/>
      <c r="C20" s="40"/>
      <c r="D20" s="40"/>
      <c r="E20" s="40"/>
      <c r="F20" s="40"/>
      <c r="G20" s="40"/>
      <c r="H20" s="40"/>
      <c r="I20" s="40"/>
      <c r="J20" s="34"/>
      <c r="K20" s="34"/>
      <c r="L20" s="34"/>
      <c r="M20" s="34"/>
      <c r="N20" s="54"/>
      <c r="O20" s="34"/>
    </row>
    <row r="21" spans="1:15" ht="12.75" customHeight="1">
      <c r="A21" s="55"/>
      <c r="B21" s="55"/>
      <c r="C21" s="55"/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34"/>
    </row>
    <row r="22" spans="1:15" ht="12.75" customHeight="1">
      <c r="C22" s="8"/>
      <c r="D22" s="8"/>
      <c r="E22" s="33"/>
      <c r="F22" s="27"/>
      <c r="G22" s="11"/>
      <c r="H22" s="8"/>
      <c r="I22" s="8"/>
      <c r="K22" s="28"/>
      <c r="L22" s="28"/>
      <c r="M22" s="8"/>
      <c r="N22" s="8"/>
    </row>
    <row r="23" spans="1:15" ht="12.75" customHeight="1">
      <c r="C23" s="8"/>
      <c r="D23" s="8"/>
      <c r="E23" s="8"/>
      <c r="F23" s="29"/>
      <c r="G23" s="10"/>
      <c r="H23" s="10"/>
      <c r="I23" s="10"/>
      <c r="K23" s="30"/>
      <c r="L23" s="8"/>
      <c r="M23" s="8"/>
      <c r="N23" s="8"/>
    </row>
    <row r="24" spans="1:15" ht="12.75" customHeight="1">
      <c r="B24" s="8"/>
      <c r="C24" s="8"/>
      <c r="D24" s="8"/>
      <c r="E24" s="33"/>
      <c r="F24" s="32"/>
      <c r="G24" s="8"/>
      <c r="H24" s="10"/>
      <c r="I24" s="10"/>
      <c r="K24" s="30"/>
      <c r="L24" s="11"/>
      <c r="M24" s="8"/>
      <c r="N24" s="11"/>
    </row>
    <row r="25" spans="1:15" ht="12.75" customHeight="1">
      <c r="B25" s="1"/>
      <c r="C25" s="8"/>
      <c r="D25" s="8"/>
      <c r="E25" s="8"/>
      <c r="F25" s="1"/>
      <c r="G25" s="8"/>
      <c r="H25" s="1"/>
      <c r="I25" s="10"/>
      <c r="K25" s="8"/>
      <c r="L25" s="27"/>
      <c r="M25" s="27"/>
      <c r="N25" s="8"/>
    </row>
    <row r="26" spans="1:15" ht="12.75" customHeight="1">
      <c r="B26" s="8"/>
      <c r="C26" s="8"/>
      <c r="D26" s="8"/>
      <c r="E26" s="8"/>
      <c r="F26" s="8"/>
      <c r="G26" s="8"/>
      <c r="H26" s="10"/>
      <c r="I26" s="8"/>
      <c r="K26" s="8"/>
      <c r="L26" s="8"/>
      <c r="M26" s="8"/>
      <c r="N26" s="8"/>
    </row>
    <row r="27" spans="1:15" ht="12.75" customHeight="1">
      <c r="B27" s="8"/>
      <c r="C27" s="8"/>
      <c r="D27" s="8"/>
      <c r="E27" s="8"/>
      <c r="F27" s="8"/>
      <c r="G27" s="8"/>
      <c r="I27" s="8"/>
      <c r="K27" s="8"/>
      <c r="L27" s="8"/>
      <c r="M27" s="8"/>
      <c r="N27" s="8"/>
    </row>
    <row r="28" spans="1:15" ht="12.75" customHeight="1">
      <c r="B28" s="8"/>
      <c r="C28" s="8"/>
      <c r="D28" s="8"/>
      <c r="E28" s="8"/>
      <c r="F28" s="8"/>
      <c r="G28" s="8"/>
      <c r="H28" s="1"/>
      <c r="I28" s="8"/>
      <c r="K28" s="8"/>
      <c r="L28" s="8"/>
      <c r="M28" s="8"/>
      <c r="N28" s="8"/>
    </row>
    <row r="29" spans="1:15" ht="12.75" customHeight="1">
      <c r="B29" s="8"/>
      <c r="C29" s="8"/>
      <c r="D29" s="8"/>
      <c r="E29" s="8"/>
      <c r="F29" s="8"/>
      <c r="G29" s="8"/>
      <c r="H29" s="8"/>
      <c r="I29" s="8"/>
      <c r="K29" s="8"/>
      <c r="L29" s="8"/>
      <c r="M29" s="8"/>
      <c r="N29" s="8"/>
    </row>
    <row r="30" spans="1:15" ht="12.75" customHeight="1">
      <c r="B30" s="8"/>
      <c r="C30" s="8"/>
      <c r="D30" s="8"/>
      <c r="E30" s="8"/>
      <c r="F30" s="8"/>
      <c r="H30" s="8"/>
      <c r="I30" s="8"/>
      <c r="J30" s="8"/>
      <c r="K30" s="8"/>
      <c r="L30" s="8"/>
      <c r="M30" s="8"/>
      <c r="N30" s="8"/>
    </row>
    <row r="31" spans="1:15" ht="12.75" customHeight="1">
      <c r="B31" s="8"/>
      <c r="C31" s="8"/>
      <c r="D31" s="8"/>
      <c r="E31" s="27"/>
      <c r="F31" s="33"/>
      <c r="G31" s="8"/>
      <c r="H31" s="17"/>
      <c r="I31" s="17"/>
      <c r="K31" s="8"/>
      <c r="L31" s="8"/>
      <c r="M31" s="8"/>
      <c r="N31" s="8"/>
    </row>
    <row r="32" spans="1:15" ht="12.75" customHeight="1">
      <c r="B32" s="8"/>
      <c r="C32" s="8"/>
      <c r="D32" s="8"/>
      <c r="E32" s="27"/>
      <c r="F32" s="17"/>
      <c r="G32" s="8"/>
      <c r="H32" s="17"/>
      <c r="I32" s="17"/>
      <c r="J32" s="8"/>
      <c r="K32" s="8"/>
      <c r="L32" s="8"/>
      <c r="M32" s="8"/>
      <c r="N32" s="8"/>
    </row>
    <row r="33" spans="2:15" ht="12.75" customHeight="1">
      <c r="B33" s="8"/>
      <c r="C33" s="8"/>
      <c r="D33" s="8"/>
      <c r="E33" s="8"/>
      <c r="F33" s="17"/>
      <c r="G33" s="8"/>
      <c r="H33" s="17"/>
      <c r="I33" s="17"/>
      <c r="J33" s="8"/>
      <c r="K33" s="8"/>
      <c r="L33" s="8"/>
      <c r="M33" s="8"/>
      <c r="N33" s="8"/>
    </row>
    <row r="34" spans="2:15" ht="12.75" customHeight="1"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</row>
    <row r="35" spans="2:15" ht="12.75" customHeight="1"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</row>
    <row r="36" spans="2:15" ht="12.75" customHeight="1">
      <c r="B36" s="8"/>
      <c r="C36" s="8"/>
      <c r="D36" s="8"/>
      <c r="E36" s="8"/>
      <c r="F36" s="17"/>
      <c r="G36" s="8"/>
      <c r="H36" s="8"/>
      <c r="I36" s="8"/>
      <c r="J36" s="8"/>
      <c r="K36" s="8"/>
      <c r="L36" s="8"/>
      <c r="M36" s="8"/>
      <c r="N36" s="8"/>
      <c r="O36" s="1"/>
    </row>
    <row r="37" spans="2:15" ht="12.75" customHeight="1">
      <c r="B37" s="8"/>
      <c r="C37" s="8"/>
      <c r="D37" s="8"/>
      <c r="E37" s="8"/>
      <c r="F37" s="17"/>
      <c r="G37" s="8"/>
      <c r="H37" s="8"/>
      <c r="I37" s="8"/>
      <c r="J37" s="8"/>
      <c r="K37" s="8"/>
      <c r="L37" s="8"/>
      <c r="M37" s="8"/>
      <c r="N37" s="8"/>
      <c r="O37" s="1"/>
    </row>
    <row r="38" spans="2:15" ht="12.75" customHeight="1"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</row>
    <row r="39" spans="2:15" ht="12.75" customHeight="1"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</row>
    <row r="40" spans="2:15" ht="12.75" customHeight="1"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</row>
    <row r="41" spans="2:15" ht="12.75" customHeight="1"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</row>
    <row r="42" spans="2:15" ht="12.75" customHeight="1"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</row>
    <row r="43" spans="2:15" ht="12.75" customHeight="1"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</row>
    <row r="44" spans="2:15" ht="12.75" customHeight="1"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</row>
    <row r="45" spans="2:15" ht="12.75" customHeight="1"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</row>
    <row r="46" spans="2:15" ht="12.75" customHeight="1"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</row>
    <row r="47" spans="2:15" ht="12.75" customHeight="1"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</row>
    <row r="48" spans="2:15" ht="12.75" customHeight="1"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</row>
    <row r="49" spans="2:14" ht="12.75" customHeight="1"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</row>
    <row r="50" spans="2:14" ht="12.75" customHeight="1"/>
    <row r="51" spans="2:14" ht="12.75" customHeight="1">
      <c r="G51" s="11"/>
    </row>
    <row r="52" spans="2:14" ht="12.75" customHeight="1"/>
    <row r="53" spans="2:14" ht="12.75" customHeight="1"/>
    <row r="54" spans="2:14" ht="12.75" customHeight="1"/>
    <row r="55" spans="2:14" ht="12.75" customHeight="1"/>
    <row r="56" spans="2:14" ht="12.75" customHeight="1"/>
    <row r="57" spans="2:14" ht="12.75" customHeight="1"/>
    <row r="58" spans="2:14" ht="12.75" customHeight="1"/>
    <row r="59" spans="2:14" ht="12.75" customHeight="1"/>
    <row r="60" spans="2:14" ht="12.75" customHeight="1"/>
    <row r="61" spans="2:14" ht="12.75" customHeight="1"/>
    <row r="62" spans="2:14" ht="12.75" customHeight="1"/>
    <row r="63" spans="2:14" ht="12.75" customHeight="1"/>
    <row r="64" spans="2:1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</sheetData>
  <mergeCells count="1">
    <mergeCell ref="A1:N1"/>
  </mergeCells>
  <pageMargins left="0.7" right="0.7" top="0.75" bottom="0.75" header="0" footer="0"/>
  <pageSetup fitToHeight="0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Acerno_Cache_XXXXX</vt:lpstr>
      <vt:lpstr>2009</vt:lpstr>
      <vt:lpstr>2010</vt:lpstr>
      <vt:lpstr>2011</vt:lpstr>
      <vt:lpstr>2012</vt:lpstr>
      <vt:lpstr>2013</vt:lpstr>
      <vt:lpstr>2014</vt:lpstr>
      <vt:lpstr>2015</vt:lpstr>
      <vt:lpstr>2016</vt:lpstr>
      <vt:lpstr>2017</vt:lpstr>
      <vt:lpstr>2018</vt:lpstr>
      <vt:lpstr>2019</vt:lpstr>
      <vt:lpstr>Sheet1</vt:lpstr>
    </vt:vector>
  </TitlesOfParts>
  <Company>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mvulaik</dc:creator>
  <cp:lastModifiedBy>wchilufya</cp:lastModifiedBy>
  <cp:lastPrinted>2019-04-03T10:02:47Z</cp:lastPrinted>
  <dcterms:created xsi:type="dcterms:W3CDTF">2009-05-05T10:02:01Z</dcterms:created>
  <dcterms:modified xsi:type="dcterms:W3CDTF">2020-01-10T06:30:02Z</dcterms:modified>
</cp:coreProperties>
</file>