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censes (17)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<sst xmlns="http://schemas.openxmlformats.org/spreadsheetml/2006/main" count="94" uniqueCount="65">
  <si>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Code</t>
  </si>
  <si>
    <t>Parties</t>
  </si>
  <si>
    <t>Type</t>
  </si>
  <si>
    <t>Commodities</t>
  </si>
  <si>
    <t>Status</t>
  </si>
  <si>
    <t>Application Date</t>
  </si>
  <si>
    <t>Grant Date</t>
  </si>
  <si>
    <t>Expiry Date</t>
  </si>
  <si>
    <t>Area</t>
  </si>
  <si>
    <t>Map Reference</t>
  </si>
  <si>
    <t>Musanya Quarries Limited</t>
  </si>
  <si>
    <t>SML</t>
  </si>
  <si>
    <t>SDG</t>
  </si>
  <si>
    <t>Active</t>
  </si>
  <si>
    <t>397.5914 ha</t>
  </si>
  <si>
    <t>Rayn Mining Limited</t>
  </si>
  <si>
    <t>Au, Co, Cu, Cu2CO3(OH)2, EM, QTZ</t>
  </si>
  <si>
    <t>332.9112 ha</t>
  </si>
  <si>
    <t>South East Gemstone Mining Limited</t>
  </si>
  <si>
    <t>Be3Al2(SiO3)6, EM, QTZ</t>
  </si>
  <si>
    <t>23.3290 ha</t>
  </si>
  <si>
    <t>Kashime Copper Limited (100%)</t>
  </si>
  <si>
    <t>LML</t>
  </si>
  <si>
    <t>24176.5256 ha</t>
  </si>
  <si>
    <t>Kingsun Resources Limited</t>
  </si>
  <si>
    <t>LEL</t>
  </si>
  <si>
    <t>Ag, Au, Co, Cu, Fe, Mn, Ni, Zn</t>
  </si>
  <si>
    <t>11950.5890 ha</t>
  </si>
  <si>
    <t>Kingsun Resources Limited (100%)</t>
  </si>
  <si>
    <t>Au, Co, Cu, Fe, Mn, Ni, Zn</t>
  </si>
  <si>
    <t>7193.3740 ha</t>
  </si>
  <si>
    <t>Cemline Limited</t>
  </si>
  <si>
    <t>Ag, Au, Co, Cu, LST, Pb</t>
  </si>
  <si>
    <t>10149.4722 ha</t>
  </si>
  <si>
    <t>Muchize Exploration and Mining Company</t>
  </si>
  <si>
    <t>SEL</t>
  </si>
  <si>
    <t>LST</t>
  </si>
  <si>
    <t>455.5361 ha</t>
  </si>
  <si>
    <t>Enviro Processing Limited (100%)</t>
  </si>
  <si>
    <t>Ag, Au, Cu, Fe, Ga, Ge, Mn, Ni, Pb, V, Zn</t>
  </si>
  <si>
    <r>
      <t>82.9722 km</t>
    </r>
    <r>
      <rPr>
        <vertAlign val="superscript"/>
        <sz val="10"/>
        <color indexed="8"/>
        <rFont val="Calibri"/>
        <family val="2"/>
      </rPr>
      <t>2</t>
    </r>
  </si>
  <si>
    <t>Fleuve Stones Limited (100%)</t>
  </si>
  <si>
    <t>am, AMT, QTZ, TML</t>
  </si>
  <si>
    <t>99.4570 ha</t>
  </si>
  <si>
    <t>Harmony Copper Mines Limited</t>
  </si>
  <si>
    <t>Au, Co, Cu, Fe, Mn, Sn, Zn</t>
  </si>
  <si>
    <t>700.6405 ha</t>
  </si>
  <si>
    <t>African Pearl Estates Limited</t>
  </si>
  <si>
    <t>Ag, Au, Co, Cu</t>
  </si>
  <si>
    <t>89717.1404 ha</t>
  </si>
  <si>
    <t>Richarz General Dealers Limited (100%)</t>
  </si>
  <si>
    <t>AQM, GAR, QTZ, TML</t>
  </si>
  <si>
    <t>187.0862 ha</t>
  </si>
  <si>
    <t>RAZIMA Mining Limited</t>
  </si>
  <si>
    <t>Au, Co, Cu</t>
  </si>
  <si>
    <t>240.4343 ha</t>
  </si>
  <si>
    <t>Texxon Energies Limited</t>
  </si>
  <si>
    <t>COA</t>
  </si>
  <si>
    <t>836.0056 ha</t>
  </si>
  <si>
    <t>Copper Tree Minerals Limited (100%)</t>
  </si>
  <si>
    <t>MPL</t>
  </si>
  <si>
    <t>Cu</t>
  </si>
  <si>
    <t>276.7740 ha</t>
  </si>
  <si>
    <t>Co, Cu</t>
  </si>
  <si>
    <t>240.1072 ha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</si>
</sst>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22" fontId="36" fillId="0" borderId="10" xfId="0" applyNumberFormat="1" applyFont="1" applyBorder="1" applyAlignment="1">
      <alignment wrapText="1"/>
    </xf>
    <xf numFmtId="14" fontId="36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23" sqref="A23"/>
    </sheetView>
  </sheetViews>
  <sheetFormatPr defaultColWidth="9.140625" defaultRowHeight="15"/>
  <cols>
    <col min="1" max="1" width="15.57421875" style="0" customWidth="1"/>
    <col min="2" max="2" width="34.421875" style="0" bestFit="1" customWidth="1"/>
    <col min="3" max="3" width="14.28125" style="0" customWidth="1"/>
    <col min="4" max="4" width="31.8515625" style="0" bestFit="1" customWidth="1"/>
    <col min="5" max="5" width="9.57421875" style="0" customWidth="1"/>
    <col min="6" max="6" width="15.7109375" style="0" bestFit="1" customWidth="1"/>
    <col min="7" max="8" width="10.57421875" style="0" bestFit="1" customWidth="1"/>
    <col min="9" max="9" width="12.7109375" style="0" bestFit="1" customWidth="1"/>
    <col min="10" max="10" width="3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" t="str">
        <f>"7972-HQ-SML"</f>
        <v>7972-HQ-SML</v>
      </c>
      <c r="B2" s="1" t="s">
        <v>10</v>
      </c>
      <c r="C2" s="1" t="s">
        <v>11</v>
      </c>
      <c r="D2" s="1" t="s">
        <v>12</v>
      </c>
      <c r="E2" s="1" t="s">
        <v>13</v>
      </c>
      <c r="F2" s="2">
        <v>37699.604166666664</v>
      </c>
      <c r="G2" s="3">
        <v>37834</v>
      </c>
      <c r="H2" s="3">
        <v>43312</v>
      </c>
      <c r="I2" s="1" t="s">
        <v>14</v>
      </c>
      <c r="J2" s="1" t="str">
        <f>"North Western, Solwezi"</f>
        <v>North Western, Solwezi</v>
      </c>
    </row>
    <row r="3" spans="1:10" ht="15">
      <c r="A3" s="1" t="str">
        <f>"8055-HQ-SML"</f>
        <v>8055-HQ-SML</v>
      </c>
      <c r="B3" s="1" t="s">
        <v>15</v>
      </c>
      <c r="C3" s="1" t="s">
        <v>11</v>
      </c>
      <c r="D3" s="1" t="s">
        <v>16</v>
      </c>
      <c r="E3" s="1" t="s">
        <v>13</v>
      </c>
      <c r="F3" s="2">
        <v>37469.60192129629</v>
      </c>
      <c r="G3" s="3">
        <v>40214</v>
      </c>
      <c r="H3" s="3">
        <v>43865</v>
      </c>
      <c r="I3" s="1" t="s">
        <v>17</v>
      </c>
      <c r="J3" s="1" t="str">
        <f>"North Western, Solwezi"</f>
        <v>North Western, Solwezi</v>
      </c>
    </row>
    <row r="4" spans="1:10" ht="15">
      <c r="A4" s="1" t="str">
        <f>"12710-HQ-SML"</f>
        <v>12710-HQ-SML</v>
      </c>
      <c r="B4" s="1" t="s">
        <v>18</v>
      </c>
      <c r="C4" s="1" t="s">
        <v>11</v>
      </c>
      <c r="D4" s="1" t="s">
        <v>19</v>
      </c>
      <c r="E4" s="1" t="s">
        <v>13</v>
      </c>
      <c r="F4" s="2">
        <v>39657.63611111111</v>
      </c>
      <c r="G4" s="3">
        <v>39924</v>
      </c>
      <c r="H4" s="3">
        <v>43575</v>
      </c>
      <c r="I4" s="1" t="s">
        <v>20</v>
      </c>
      <c r="J4" s="1" t="str">
        <f>"North Western, Solwezi"</f>
        <v>North Western, Solwezi</v>
      </c>
    </row>
    <row r="5" spans="1:10" ht="26.25">
      <c r="A5" s="1" t="str">
        <f>"14182-HQ-LML"</f>
        <v>14182-HQ-LML</v>
      </c>
      <c r="B5" s="1" t="s">
        <v>21</v>
      </c>
      <c r="C5" s="1" t="s">
        <v>22</v>
      </c>
      <c r="D5" s="1"/>
      <c r="E5" s="1" t="s">
        <v>13</v>
      </c>
      <c r="F5" s="2">
        <v>40140.63263888889</v>
      </c>
      <c r="G5" s="3">
        <v>40245</v>
      </c>
      <c r="H5" s="3">
        <v>49375</v>
      </c>
      <c r="I5" s="1" t="s">
        <v>23</v>
      </c>
      <c r="J5" s="1" t="str">
        <f>"Central, Mkushi"</f>
        <v>Central, Mkushi</v>
      </c>
    </row>
    <row r="6" spans="1:10" ht="26.25">
      <c r="A6" s="1" t="str">
        <f>"16956-HQ-LEL "</f>
        <v>16956-HQ-LEL </v>
      </c>
      <c r="B6" s="1" t="s">
        <v>24</v>
      </c>
      <c r="C6" s="1" t="s">
        <v>25</v>
      </c>
      <c r="D6" s="1" t="s">
        <v>26</v>
      </c>
      <c r="E6" s="1" t="s">
        <v>13</v>
      </c>
      <c r="F6" s="2">
        <v>41064.39791666667</v>
      </c>
      <c r="G6" s="3">
        <v>41235</v>
      </c>
      <c r="H6" s="3">
        <v>43790</v>
      </c>
      <c r="I6" s="1" t="s">
        <v>27</v>
      </c>
      <c r="J6" s="1" t="str">
        <f>"Copperbelt, Mpongwe"</f>
        <v>Copperbelt, Mpongwe</v>
      </c>
    </row>
    <row r="7" spans="1:10" ht="15">
      <c r="A7" s="1" t="str">
        <f>"17083-HQ-LEL"</f>
        <v>17083-HQ-LEL</v>
      </c>
      <c r="B7" s="1" t="s">
        <v>28</v>
      </c>
      <c r="C7" s="1" t="s">
        <v>25</v>
      </c>
      <c r="D7" s="1" t="s">
        <v>29</v>
      </c>
      <c r="E7" s="1" t="s">
        <v>13</v>
      </c>
      <c r="F7" s="2">
        <v>41064.611805555556</v>
      </c>
      <c r="G7" s="3">
        <v>41445</v>
      </c>
      <c r="H7" s="3">
        <v>44001</v>
      </c>
      <c r="I7" s="1" t="s">
        <v>30</v>
      </c>
      <c r="J7" s="1" t="str">
        <f>"Copperbelt, Chililabombwe, Chingola"</f>
        <v>Copperbelt, Chililabombwe, Chingola</v>
      </c>
    </row>
    <row r="8" spans="1:10" ht="26.25">
      <c r="A8" s="1" t="str">
        <f>"18804-HQ-LEL"</f>
        <v>18804-HQ-LEL</v>
      </c>
      <c r="B8" s="1" t="s">
        <v>31</v>
      </c>
      <c r="C8" s="1" t="s">
        <v>25</v>
      </c>
      <c r="D8" s="1" t="s">
        <v>32</v>
      </c>
      <c r="E8" s="1" t="s">
        <v>13</v>
      </c>
      <c r="F8" s="2">
        <v>41359.38888888889</v>
      </c>
      <c r="G8" s="3">
        <v>41548</v>
      </c>
      <c r="H8" s="3">
        <v>43008</v>
      </c>
      <c r="I8" s="1" t="s">
        <v>33</v>
      </c>
      <c r="J8" s="1" t="str">
        <f>"Copperbelt, Masaiti, Ndola"</f>
        <v>Copperbelt, Masaiti, Ndola</v>
      </c>
    </row>
    <row r="9" spans="1:10" ht="26.25">
      <c r="A9" s="1" t="str">
        <f>"19415-HQ-SEL"</f>
        <v>19415-HQ-SEL</v>
      </c>
      <c r="B9" s="1" t="s">
        <v>34</v>
      </c>
      <c r="C9" s="1" t="s">
        <v>35</v>
      </c>
      <c r="D9" s="1" t="s">
        <v>36</v>
      </c>
      <c r="E9" s="1" t="s">
        <v>13</v>
      </c>
      <c r="F9" s="2">
        <v>41626.395833333336</v>
      </c>
      <c r="G9" s="3">
        <v>41701</v>
      </c>
      <c r="H9" s="3">
        <v>43526</v>
      </c>
      <c r="I9" s="1" t="s">
        <v>37</v>
      </c>
      <c r="J9" s="1" t="str">
        <f>"Central, Chibombo"</f>
        <v>Central, Chibombo</v>
      </c>
    </row>
    <row r="10" spans="1:10" ht="26.25">
      <c r="A10" s="1" t="str">
        <f>"19653-HQ-LEL"</f>
        <v>19653-HQ-LEL</v>
      </c>
      <c r="B10" s="1" t="s">
        <v>38</v>
      </c>
      <c r="C10" s="1" t="s">
        <v>25</v>
      </c>
      <c r="D10" s="1" t="s">
        <v>39</v>
      </c>
      <c r="E10" s="1" t="s">
        <v>13</v>
      </c>
      <c r="F10" s="2">
        <v>41746.48402777778</v>
      </c>
      <c r="G10" s="3">
        <v>41865</v>
      </c>
      <c r="H10" s="3">
        <v>43325</v>
      </c>
      <c r="I10" s="1" t="s">
        <v>40</v>
      </c>
      <c r="J10" s="1" t="str">
        <f>"Central, Chibombo, Chongwe; Lusaka, Chongwe"</f>
        <v>Central, Chibombo, Chongwe; Lusaka, Chongwe</v>
      </c>
    </row>
    <row r="11" spans="1:10" ht="15">
      <c r="A11" s="1" t="str">
        <f>"20013-HQ-SML"</f>
        <v>20013-HQ-SML</v>
      </c>
      <c r="B11" s="1" t="s">
        <v>41</v>
      </c>
      <c r="C11" s="1" t="s">
        <v>11</v>
      </c>
      <c r="D11" s="1" t="s">
        <v>42</v>
      </c>
      <c r="E11" s="1" t="s">
        <v>13</v>
      </c>
      <c r="F11" s="2">
        <v>41908.40833333333</v>
      </c>
      <c r="G11" s="3">
        <v>41929</v>
      </c>
      <c r="H11" s="3">
        <v>45581</v>
      </c>
      <c r="I11" s="1" t="s">
        <v>43</v>
      </c>
      <c r="J11" s="1" t="str">
        <f>"Eastern, Nyimba"</f>
        <v>Eastern, Nyimba</v>
      </c>
    </row>
    <row r="12" spans="1:10" ht="15">
      <c r="A12" s="1" t="str">
        <f>"20027-HQ-SEL"</f>
        <v>20027-HQ-SEL</v>
      </c>
      <c r="B12" s="1" t="s">
        <v>44</v>
      </c>
      <c r="C12" s="1" t="s">
        <v>35</v>
      </c>
      <c r="D12" s="1" t="s">
        <v>45</v>
      </c>
      <c r="E12" s="1" t="s">
        <v>13</v>
      </c>
      <c r="F12" s="2">
        <v>41911.51180555556</v>
      </c>
      <c r="G12" s="3">
        <v>41933</v>
      </c>
      <c r="H12" s="3">
        <v>43758</v>
      </c>
      <c r="I12" s="1" t="s">
        <v>46</v>
      </c>
      <c r="J12" s="1" t="str">
        <f>"North Western, Mufumbwe"</f>
        <v>North Western, Mufumbwe</v>
      </c>
    </row>
    <row r="13" spans="1:10" ht="26.25">
      <c r="A13" s="1" t="str">
        <f>"20409-HQ-LEL"</f>
        <v>20409-HQ-LEL</v>
      </c>
      <c r="B13" s="1" t="s">
        <v>47</v>
      </c>
      <c r="C13" s="1" t="s">
        <v>25</v>
      </c>
      <c r="D13" s="1" t="s">
        <v>48</v>
      </c>
      <c r="E13" s="1" t="s">
        <v>13</v>
      </c>
      <c r="F13" s="2">
        <v>42094.51875</v>
      </c>
      <c r="G13" s="3">
        <v>42482</v>
      </c>
      <c r="H13" s="3">
        <v>43942</v>
      </c>
      <c r="I13" s="1" t="s">
        <v>49</v>
      </c>
      <c r="J13" s="1" t="str">
        <f>"Central, Chibombo, Kapiri Mposhi, Mumbwa"</f>
        <v>Central, Chibombo, Kapiri Mposhi, Mumbwa</v>
      </c>
    </row>
    <row r="14" spans="1:10" ht="15">
      <c r="A14" s="1" t="str">
        <f>"20604-HQ-SML"</f>
        <v>20604-HQ-SML</v>
      </c>
      <c r="B14" s="1" t="s">
        <v>50</v>
      </c>
      <c r="C14" s="1" t="s">
        <v>11</v>
      </c>
      <c r="D14" s="1" t="s">
        <v>51</v>
      </c>
      <c r="E14" s="1" t="s">
        <v>13</v>
      </c>
      <c r="F14" s="2">
        <v>42180.490277777775</v>
      </c>
      <c r="G14" s="3">
        <v>42229</v>
      </c>
      <c r="H14" s="3">
        <v>45881</v>
      </c>
      <c r="I14" s="1" t="s">
        <v>52</v>
      </c>
      <c r="J14" s="1" t="str">
        <f>"Eastern, Lundazi"</f>
        <v>Eastern, Lundazi</v>
      </c>
    </row>
    <row r="15" spans="1:10" ht="15">
      <c r="A15" s="1" t="str">
        <f>"20737-HQ-SEL"</f>
        <v>20737-HQ-SEL</v>
      </c>
      <c r="B15" s="1" t="s">
        <v>53</v>
      </c>
      <c r="C15" s="1" t="s">
        <v>35</v>
      </c>
      <c r="D15" s="1" t="s">
        <v>54</v>
      </c>
      <c r="E15" s="1" t="s">
        <v>13</v>
      </c>
      <c r="F15" s="2">
        <v>42234.42847222222</v>
      </c>
      <c r="G15" s="3">
        <v>42527</v>
      </c>
      <c r="H15" s="3">
        <v>43987</v>
      </c>
      <c r="I15" s="1" t="s">
        <v>55</v>
      </c>
      <c r="J15" s="1" t="str">
        <f>"Copperbelt, Chililabombwe"</f>
        <v>Copperbelt, Chililabombwe</v>
      </c>
    </row>
    <row r="16" spans="1:10" ht="15">
      <c r="A16" s="1" t="str">
        <f>"20747-HQ-SEL"</f>
        <v>20747-HQ-SEL</v>
      </c>
      <c r="B16" s="1" t="s">
        <v>56</v>
      </c>
      <c r="C16" s="1" t="s">
        <v>35</v>
      </c>
      <c r="D16" s="1" t="s">
        <v>57</v>
      </c>
      <c r="E16" s="1" t="s">
        <v>13</v>
      </c>
      <c r="F16" s="2">
        <v>42236.39027777778</v>
      </c>
      <c r="G16" s="3">
        <v>42488</v>
      </c>
      <c r="H16" s="3">
        <v>43948</v>
      </c>
      <c r="I16" s="1" t="s">
        <v>58</v>
      </c>
      <c r="J16" s="1" t="str">
        <f>"Southern, Sinazongwe"</f>
        <v>Southern, Sinazongwe</v>
      </c>
    </row>
    <row r="17" spans="1:10" ht="15">
      <c r="A17" s="1" t="str">
        <f>"20951-HQ-MPL"</f>
        <v>20951-HQ-MPL</v>
      </c>
      <c r="B17" s="1" t="s">
        <v>59</v>
      </c>
      <c r="C17" s="1" t="s">
        <v>60</v>
      </c>
      <c r="D17" s="1" t="s">
        <v>61</v>
      </c>
      <c r="E17" s="1" t="s">
        <v>13</v>
      </c>
      <c r="F17" s="2">
        <v>41401.39513888889</v>
      </c>
      <c r="G17" s="3">
        <v>41533</v>
      </c>
      <c r="H17" s="3">
        <v>47011</v>
      </c>
      <c r="I17" s="1" t="s">
        <v>62</v>
      </c>
      <c r="J17" s="1" t="str">
        <f>"Copperbelt, Kitwe"</f>
        <v>Copperbelt, Kitwe</v>
      </c>
    </row>
    <row r="18" spans="1:10" ht="15">
      <c r="A18" s="1" t="str">
        <f>"20953-HQ-MPL"</f>
        <v>20953-HQ-MPL</v>
      </c>
      <c r="B18" s="1" t="s">
        <v>59</v>
      </c>
      <c r="C18" s="1" t="s">
        <v>60</v>
      </c>
      <c r="D18" s="1" t="s">
        <v>63</v>
      </c>
      <c r="E18" s="1" t="s">
        <v>13</v>
      </c>
      <c r="F18" s="2">
        <v>41478.51180555556</v>
      </c>
      <c r="G18" s="3">
        <v>41533</v>
      </c>
      <c r="H18" s="3">
        <v>47011</v>
      </c>
      <c r="I18" s="1" t="s">
        <v>64</v>
      </c>
      <c r="J18" s="1" t="str">
        <f>"Copperbelt, Kitwe"</f>
        <v>Copperbelt, Kitwe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Tabila Mazhamo</dc:creator>
  <cp:keywords/>
  <dc:description/>
  <cp:lastModifiedBy>user</cp:lastModifiedBy>
  <dcterms:created xsi:type="dcterms:W3CDTF">2018-07-25T12:45:21Z</dcterms:created>
  <dcterms:modified xsi:type="dcterms:W3CDTF">2019-04-24T13:13:31Z</dcterms:modified>
  <cp:category/>
  <cp:version/>
  <cp:contentType/>
  <cp:contentStatus/>
</cp:coreProperties>
</file>