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user\Desktop\2016 ZEITI report\"/>
    </mc:Choice>
  </mc:AlternateContent>
  <bookViews>
    <workbookView xWindow="2895" yWindow="5955" windowWidth="38955" windowHeight="16380" tabRatio="500"/>
  </bookViews>
  <sheets>
    <sheet name="Introduction" sheetId="6" r:id="rId1"/>
    <sheet name="1. About" sheetId="2" r:id="rId2"/>
    <sheet name="2. Contextual" sheetId="3" r:id="rId3"/>
    <sheet name="3. Revenues" sheetId="10" r:id="rId4"/>
    <sheet name="Changelog" sheetId="11" state="hidden"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0" l="1"/>
  <c r="D78" i="10"/>
  <c r="D77" i="10" l="1"/>
  <c r="H71" i="10"/>
  <c r="H20" i="10"/>
  <c r="H66" i="10"/>
  <c r="G62" i="10"/>
  <c r="G69" i="10" s="1"/>
  <c r="D76" i="10" l="1"/>
  <c r="D75" i="10"/>
  <c r="D64" i="3"/>
  <c r="H23" i="10" l="1"/>
  <c r="H55" i="10" l="1"/>
  <c r="H54" i="10"/>
  <c r="H49" i="10"/>
  <c r="H26" i="10" l="1"/>
  <c r="H42" i="10" l="1"/>
  <c r="H13" i="10" l="1"/>
  <c r="H29" i="10" l="1"/>
  <c r="H27" i="10"/>
  <c r="H21" i="10" l="1"/>
  <c r="H17" i="10" l="1"/>
  <c r="H14" i="10" l="1"/>
  <c r="H30" i="10" l="1"/>
  <c r="H53" i="10" l="1"/>
  <c r="H18" i="10" l="1"/>
  <c r="H39" i="10" l="1"/>
  <c r="J10" i="10"/>
  <c r="O10" i="10" l="1"/>
  <c r="L10" i="10"/>
  <c r="P10" i="10" l="1"/>
  <c r="N10" i="10"/>
  <c r="M10" i="10"/>
  <c r="H38" i="10"/>
  <c r="K10" i="10"/>
  <c r="H48" i="10" l="1"/>
  <c r="H56" i="10" l="1"/>
  <c r="H62" i="10" s="1"/>
  <c r="H69" i="10" s="1"/>
  <c r="I69" i="10" s="1"/>
</calcChain>
</file>

<file path=xl/sharedStrings.xml><?xml version="1.0" encoding="utf-8"?>
<sst xmlns="http://schemas.openxmlformats.org/spreadsheetml/2006/main" count="536" uniqueCount="337">
  <si>
    <t>Other revenue</t>
  </si>
  <si>
    <t>Commodities</t>
  </si>
  <si>
    <t>Name of revenue stream in country</t>
  </si>
  <si>
    <t>Subtotals</t>
  </si>
  <si>
    <t>Legal name</t>
  </si>
  <si>
    <t>Identification #</t>
  </si>
  <si>
    <t>Start Date</t>
  </si>
  <si>
    <t>End Date</t>
  </si>
  <si>
    <t>Oil</t>
  </si>
  <si>
    <t>Gas</t>
  </si>
  <si>
    <t>Mining</t>
  </si>
  <si>
    <t>Other</t>
  </si>
  <si>
    <t>Other file, link</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</si>
  <si>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</si>
  <si>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</si>
  <si>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</si>
  <si>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</si>
  <si>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</si>
  <si>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</si>
  <si>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</si>
  <si>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</si>
  <si>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</si>
  <si>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</si>
  <si>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</si>
  <si>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</si>
  <si>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</si>
  <si>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</si>
  <si>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</si>
  <si>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</si>
  <si>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</si>
  <si>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</si>
  <si>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</si>
  <si>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</si>
  <si>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</si>
  <si>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</si>
  <si>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</si>
  <si>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</si>
  <si>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</si>
  <si>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</si>
  <si>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</si>
  <si>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</si>
  <si>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</si>
  <si>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</si>
  <si>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</si>
  <si>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</si>
  <si>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</si>
  <si>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</si>
  <si>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</si>
  <si>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</si>
  <si>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</si>
  <si>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</si>
  <si>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</si>
  <si>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</si>
  <si>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</si>
  <si>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</si>
  <si>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</si>
  <si>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</si>
  <si>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</si>
  <si>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</si>
  <si>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</si>
  <si>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</si>
  <si>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</si>
  <si>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</si>
  <si>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11451E</t>
  </si>
  <si>
    <t xml:space="preserve">      Motor vehicle taxes</t>
  </si>
  <si>
    <t>115E</t>
  </si>
  <si>
    <t>Taxes on international trade and transactions</t>
  </si>
  <si>
    <t>1151E</t>
  </si>
  <si>
    <t xml:space="preserve">   Customs and other import duties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</si>
  <si>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</si>
  <si>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</si>
  <si>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</si>
  <si>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</si>
  <si>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</si>
  <si>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</si>
  <si>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</si>
  <si>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</si>
  <si>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</si>
  <si>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</si>
  <si>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</si>
  <si>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</si>
  <si>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</si>
  <si>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</si>
  <si>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</si>
  <si>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</si>
  <si>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</si>
  <si>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</si>
  <si>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</si>
  <si>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</si>
  <si>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</si>
  <si>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</si>
  <si>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</si>
  <si>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</si>
  <si>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</si>
  <si>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</si>
  <si>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</si>
  <si>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</si>
  <si>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</si>
  <si>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</si>
  <si>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</si>
  <si>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</si>
  <si>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</si>
  <si>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</si>
  <si>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</si>
  <si>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</si>
  <si>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</si>
  <si>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</si>
  <si>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</si>
  <si>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</si>
  <si>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</si>
  <si>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</si>
  <si>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</si>
  <si>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</si>
  <si>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</si>
  <si>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</si>
  <si>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</si>
  <si>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</si>
  <si>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</si>
  <si>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</si>
  <si>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</si>
  <si>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</si>
  <si>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Record figures as reported by government, corrected after reconcilation.</t>
  </si>
  <si>
    <t>About</t>
  </si>
  <si>
    <t xml:space="preserve">   Part 1 covers the basic characteristics about the report</t>
  </si>
  <si>
    <t>Template for Summary Data from the EITI Report</t>
  </si>
  <si>
    <t>Registry 2</t>
  </si>
  <si>
    <t>ISO currency code</t>
  </si>
  <si>
    <t>Publicly available registry of contracts</t>
  </si>
  <si>
    <t>Add/remove rows as necessary, per registry</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</si>
  <si>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</si>
  <si>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</si>
  <si>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</si>
  <si>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</si>
  <si>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</si>
  <si>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</si>
  <si>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</si>
  <si>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</si>
  <si>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</si>
  <si>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</si>
  <si>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</si>
  <si>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</si>
  <si>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</si>
  <si>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</si>
  <si>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</si>
  <si>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</si>
  <si>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</si>
  <si>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</si>
  <si>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</si>
  <si>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</si>
  <si>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</si>
  <si>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</si>
  <si>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</si>
  <si>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</si>
  <si>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</si>
  <si>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</si>
  <si>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</si>
  <si>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</si>
  <si>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</si>
  <si>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</si>
  <si>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</si>
  <si>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</si>
  <si>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</si>
  <si>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</si>
  <si>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</si>
  <si>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</si>
  <si>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</si>
  <si>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</si>
  <si>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</si>
  <si>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</si>
  <si>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</si>
  <si>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</si>
  <si>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</si>
  <si>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</si>
  <si>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</si>
  <si>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</si>
  <si>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</si>
  <si>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</si>
  <si>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</si>
  <si>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</si>
  <si>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</si>
  <si>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</si>
  <si>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</si>
  <si>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</si>
  <si>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</si>
  <si>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</si>
  <si>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USD</t>
  </si>
  <si>
    <t>Sector</t>
  </si>
  <si>
    <t>Conversion rate utilised.  USD 1 =</t>
  </si>
  <si>
    <t>data@eiti.org.</t>
  </si>
  <si>
    <t>Disaggregation of Data</t>
  </si>
  <si>
    <t>Coal, volume</t>
  </si>
  <si>
    <t>Gold, volume</t>
  </si>
  <si>
    <t>Copper, volume</t>
  </si>
  <si>
    <t>Coal, value</t>
  </si>
  <si>
    <t>Gold, value</t>
  </si>
  <si>
    <t>Copper, value</t>
  </si>
  <si>
    <t>Tonnes</t>
  </si>
  <si>
    <t>Included and reconciled</t>
  </si>
  <si>
    <t>Included not reconciled</t>
  </si>
  <si>
    <t>Public register of licences, oil</t>
  </si>
  <si>
    <t>Public register of licences, mining</t>
  </si>
  <si>
    <t>Company identifier name/source</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</si>
  <si>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</si>
  <si>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</si>
  <si>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</si>
  <si>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</si>
  <si>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</si>
  <si>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</si>
  <si>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</si>
  <si>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</si>
  <si>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</si>
  <si>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</si>
  <si>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</si>
  <si>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</si>
  <si>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</si>
  <si>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</si>
  <si>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</si>
  <si>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</si>
  <si>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</si>
  <si>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</si>
  <si>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</si>
  <si>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Zambia</t>
  </si>
  <si>
    <t>Yes</t>
  </si>
  <si>
    <t>In exploration phase</t>
  </si>
  <si>
    <t>Moore Stephens</t>
  </si>
  <si>
    <t>http://zambiaeiti.org/wp-content/uploads/2018/12/Zambia-EITI-Report-2016.pdf</t>
  </si>
  <si>
    <t>ZMW</t>
  </si>
  <si>
    <t>Karim Limam</t>
  </si>
  <si>
    <t>Karim.Limam@moorestephens.com</t>
  </si>
  <si>
    <t>at Constant Prices</t>
  </si>
  <si>
    <t>Estimated on basis of annual prices provided by the World Bank Commodity Price Data (The Pink Sheet)</t>
  </si>
  <si>
    <t>Zinc, volume</t>
  </si>
  <si>
    <t>Zinc, value</t>
  </si>
  <si>
    <t>Lead, volume</t>
  </si>
  <si>
    <t>Lead, value</t>
  </si>
  <si>
    <t>Not available</t>
  </si>
  <si>
    <t>Emerald and Berl, volume</t>
  </si>
  <si>
    <t>Emerald and Berl, value</t>
  </si>
  <si>
    <t>Limestone, volume</t>
  </si>
  <si>
    <t>Limestone, value</t>
  </si>
  <si>
    <t>Amythest, volume</t>
  </si>
  <si>
    <t>Amythest, value</t>
  </si>
  <si>
    <t>Dolomite, volume</t>
  </si>
  <si>
    <t>Dolomite, value</t>
  </si>
  <si>
    <t>Cobalt, volume</t>
  </si>
  <si>
    <t>Cobalt, value</t>
  </si>
  <si>
    <t>Gemstones, volume</t>
  </si>
  <si>
    <t>Gemstones, value</t>
  </si>
  <si>
    <t>Manganese Ores/Concentrates, volume</t>
  </si>
  <si>
    <t>Manganese Ores/Concentrates, value</t>
  </si>
  <si>
    <t>Bank of Zambia annual report</t>
  </si>
  <si>
    <t>http://www.boz.zm/annual-reports.htm</t>
  </si>
  <si>
    <t>http://www.mof.gov.zm/</t>
  </si>
  <si>
    <t>No specific account for EI revenues</t>
  </si>
  <si>
    <t>-</t>
  </si>
  <si>
    <t>Not applicable</t>
  </si>
  <si>
    <t>Annual Economic Report of the Ministry of Finance</t>
  </si>
  <si>
    <t>Zambia Mining Cadastre Portal</t>
  </si>
  <si>
    <t>portals.flexicadastre.com/zambia</t>
  </si>
  <si>
    <t>Register of Mining Rights and Petroleum Licenses provided by the MMMD</t>
  </si>
  <si>
    <t>Annex 1 and Annex 5</t>
  </si>
  <si>
    <t>EITI Report</t>
  </si>
  <si>
    <t>Also see recommendation 7.2.1</t>
  </si>
  <si>
    <t xml:space="preserve"> ZMW </t>
  </si>
  <si>
    <t>Kansanshi Mining Plc</t>
  </si>
  <si>
    <t>Konkola Copper Mines Plc</t>
  </si>
  <si>
    <t>First Quantum Mining And Operations Ltd-Bm M S</t>
  </si>
  <si>
    <t>Mopani Copper Mines Plc</t>
  </si>
  <si>
    <t>Chambishi Copper Smelter Limited</t>
  </si>
  <si>
    <t>Kalumbila Minerals Limited</t>
  </si>
  <si>
    <t>Zambia Consolidated Copper Mines – Investment Holdings Plc (ZCCM- IH) - Tax payer</t>
  </si>
  <si>
    <t>Silver, Gold, Cobalt, Copper, Iron Ore, Manganese</t>
  </si>
  <si>
    <t>Silver, Gold, Cobalt, Copper, Eva, Iron Ore, Manganese, Palladium, Platinum, Titanium</t>
  </si>
  <si>
    <t>Copper</t>
  </si>
  <si>
    <t>Silver, Gold, Copper, Manganese</t>
  </si>
  <si>
    <t>Zambia Revenue Authority (ZRA)</t>
  </si>
  <si>
    <t>Advance Income Tax</t>
  </si>
  <si>
    <t>Property Transfer Tax</t>
  </si>
  <si>
    <t>Property Rates</t>
  </si>
  <si>
    <t>Local Councils</t>
  </si>
  <si>
    <t>VAT (Net paid)</t>
  </si>
  <si>
    <t>Excise Duty</t>
  </si>
  <si>
    <t>Area Charges</t>
  </si>
  <si>
    <t>Import VAT</t>
  </si>
  <si>
    <t>Import/Customs Duty</t>
  </si>
  <si>
    <t>Withholding Taxes</t>
  </si>
  <si>
    <t>Not included</t>
  </si>
  <si>
    <t>Dividends from ZCCM-IH Shares</t>
  </si>
  <si>
    <t>Zambia Consolidated Copper Mines – Investment Holdings Plc (ZCCM-IH) - Recipient</t>
  </si>
  <si>
    <t>Price participation fees</t>
  </si>
  <si>
    <t>Dividends from Government Shares</t>
  </si>
  <si>
    <t>Mineral Royalty</t>
  </si>
  <si>
    <t>Environmental Protection Fund</t>
  </si>
  <si>
    <t>Annual Business Fees</t>
  </si>
  <si>
    <t>Application Fees</t>
  </si>
  <si>
    <t>Valuation Fees</t>
  </si>
  <si>
    <t xml:space="preserve">Total payments disclosed by government </t>
  </si>
  <si>
    <t>Pay- As-You-Earn</t>
  </si>
  <si>
    <t>Social payments unilaterally declared by extractive companies</t>
  </si>
  <si>
    <t>Total Government, ZCCM-IH and other beneficiaries</t>
  </si>
  <si>
    <t>Ministry of Mines and Minerals Development (MMMD)</t>
  </si>
  <si>
    <t>Included partially reconciled</t>
  </si>
  <si>
    <t>Industrial Development Corporation (Zambia) Limited (IDC) - Recipient</t>
  </si>
  <si>
    <t>Other taxes (ZRA)</t>
  </si>
  <si>
    <t>Ministry of Lands and Natural Resources (MoL)</t>
  </si>
  <si>
    <t>1. Several commdities for each company (see Annex 7 of the report)</t>
  </si>
  <si>
    <t>Lumwana Mining Company Ltd</t>
  </si>
  <si>
    <t>Company Income Tax (including Provisional Tax)</t>
  </si>
  <si>
    <t xml:space="preserve">Corporate Social Responsibility </t>
  </si>
  <si>
    <t>2. PAYE broken down by company:</t>
  </si>
  <si>
    <t>3. CSR broken down by company:</t>
  </si>
  <si>
    <t>TOTAL, disclosed by government  Inlcuding PAYE</t>
  </si>
  <si>
    <t>TOTAL, reconciled including PAYE</t>
  </si>
  <si>
    <t>4. The table below shows both PAYE taxes and social payments unilaterally declared by extractive companies, as they are not eligible for inclusion in the table above. This is the reason why the table's total is different from the EITI Report</t>
  </si>
  <si>
    <t>Cobalt, Copper, Gold, Selenium, Silver, Sulfur, Tellurium</t>
  </si>
  <si>
    <t>Cobalt, Copper, Gold, Silver, Sulfur, Uranium</t>
  </si>
  <si>
    <t>Cobalt, Copper, Gold, Iron Ore, Nickel, Platinum Group Metals, Selenium, Silver</t>
  </si>
  <si>
    <t xml:space="preserve">Daily average rate for the period : http://www.boz.zm/average-exchange-rates.htm </t>
  </si>
  <si>
    <t>Section 3.4.2 (p 29)</t>
  </si>
  <si>
    <t>Section 3.5.2 (p 32)</t>
  </si>
  <si>
    <t>Section 3.5.1 (p 31)</t>
  </si>
  <si>
    <t>Section 3.5.1 (p 32)</t>
  </si>
  <si>
    <t>oz</t>
  </si>
  <si>
    <t>Section 3.7.2 (p 36)</t>
  </si>
  <si>
    <t>Section 3.8 (p 40)</t>
  </si>
  <si>
    <t>Section 4.7 (p 59)</t>
  </si>
  <si>
    <t>Section 3.8.3 (p 45)</t>
  </si>
  <si>
    <t>Section 4.1.10 (p 51)</t>
  </si>
  <si>
    <t>Section 4.1.11 (p51)</t>
  </si>
  <si>
    <t>Section 6.2 (p 71)</t>
  </si>
  <si>
    <t>Annex 9 (p 91)</t>
  </si>
  <si>
    <t>Section 6.1.4 (Local councils) (p 70) + section  4.1.3 (p 50)</t>
  </si>
  <si>
    <t>Section 4.1.9 (p 51)</t>
  </si>
  <si>
    <t>Unilateral disclosure by companies . Please see section 6.3 (p 71)</t>
  </si>
  <si>
    <t>1001602517</t>
  </si>
  <si>
    <t>not applicable</t>
  </si>
  <si>
    <t>Taxpayer Identification Number (TPIN) as disclosed by Zambia Revenue Authority (ZRA)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</si>
</sst>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_-* #,##0_-;\-* #,##0_-;_-* &quot;-&quot;??_-;_-@_-"/>
    <numFmt numFmtId="166" formatCode="0.0000"/>
  </numFmts>
  <fonts count="38">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b/>
      <sz val="11"/>
      <color rgb="FF000000"/>
      <name val="Calibri"/>
      <family val="2"/>
      <scheme val="minor"/>
    </font>
    <font>
      <b/>
      <sz val="12"/>
      <color theme="1"/>
      <name val="Calibri"/>
      <family val="2"/>
      <scheme val="minor"/>
    </font>
    <font>
      <u/>
      <sz val="10"/>
      <color theme="1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s>
  <borders count="46">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thin">
        <color indexed="64"/>
      </left>
      <right style="thin">
        <color auto="1"/>
      </right>
      <top/>
      <bottom/>
      <diagonal/>
    </border>
    <border>
      <left style="thick">
        <color indexed="64"/>
      </left>
      <right style="thick">
        <color indexed="64"/>
      </right>
      <top style="thin">
        <color indexed="64"/>
      </top>
      <bottom style="thin">
        <color indexed="64"/>
      </bottom>
      <diagonal/>
    </border>
    <border>
      <left style="thick">
        <color auto="1"/>
      </left>
      <right style="thick">
        <color auto="1"/>
      </right>
      <top/>
      <bottom style="thick">
        <color auto="1"/>
      </bottom>
      <diagonal/>
    </border>
    <border>
      <left style="medium">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3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3" borderId="6"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0" fillId="13" borderId="19"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cellStyleXfs>
  <cellXfs count="216">
    <xf numFmtId="0" fontId="0" fillId="0" borderId="0" xfId="0"/>
    <xf numFmtId="0" fontId="3" fillId="0" borderId="8" xfId="0" applyFont="1" applyBorder="1" applyAlignment="1">
      <alignment vertical="center" wrapText="1"/>
    </xf>
    <xf numFmtId="0" fontId="5" fillId="0" borderId="8" xfId="0" applyFont="1" applyBorder="1" applyAlignment="1">
      <alignment vertical="center" wrapText="1"/>
    </xf>
    <xf numFmtId="0" fontId="3" fillId="0" borderId="13" xfId="0" applyFont="1" applyBorder="1" applyAlignment="1">
      <alignment vertical="center"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horizontal="left" vertical="center"/>
    </xf>
    <xf numFmtId="0" fontId="22"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3" borderId="12" xfId="27"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3" fillId="0" borderId="1" xfId="0" applyFont="1" applyFill="1" applyBorder="1" applyAlignment="1">
      <alignment vertical="center" wrapText="1"/>
    </xf>
    <xf numFmtId="0" fontId="4" fillId="0" borderId="10" xfId="0" applyFont="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10" xfId="0" applyFont="1" applyFill="1" applyBorder="1" applyAlignment="1">
      <alignment vertical="center" wrapText="1"/>
    </xf>
    <xf numFmtId="3" fontId="3" fillId="0" borderId="8" xfId="245" applyNumberFormat="1" applyFont="1" applyFill="1" applyBorder="1" applyAlignment="1">
      <alignment vertical="center" wrapText="1"/>
    </xf>
    <xf numFmtId="3" fontId="3" fillId="0" borderId="8" xfId="245" applyNumberFormat="1" applyFont="1" applyBorder="1" applyAlignment="1">
      <alignment vertical="center" wrapText="1"/>
    </xf>
    <xf numFmtId="3" fontId="3" fillId="0" borderId="11" xfId="245" applyNumberFormat="1" applyFont="1" applyFill="1" applyBorder="1" applyAlignment="1">
      <alignment vertical="center" wrapText="1"/>
    </xf>
    <xf numFmtId="3" fontId="3" fillId="0" borderId="0" xfId="245" applyNumberFormat="1" applyFont="1" applyFill="1" applyBorder="1" applyAlignment="1">
      <alignment vertical="center" wrapText="1"/>
    </xf>
    <xf numFmtId="15" fontId="12" fillId="0" borderId="0" xfId="0" applyNumberFormat="1" applyFont="1" applyAlignment="1">
      <alignment horizontal="left" vertical="center" wrapText="1"/>
    </xf>
    <xf numFmtId="0" fontId="12" fillId="0" borderId="0" xfId="0" applyFont="1" applyAlignment="1">
      <alignment vertical="center" wrapText="1"/>
    </xf>
    <xf numFmtId="0" fontId="13" fillId="0" borderId="0" xfId="0" applyFont="1" applyAlignment="1"/>
    <xf numFmtId="0" fontId="19" fillId="0" borderId="0" xfId="0" applyFont="1" applyAlignment="1"/>
    <xf numFmtId="0" fontId="12" fillId="0" borderId="0" xfId="0" applyFont="1" applyAlignment="1">
      <alignment wrapText="1"/>
    </xf>
    <xf numFmtId="15" fontId="12" fillId="0" borderId="0" xfId="0" applyNumberFormat="1" applyFont="1" applyBorder="1" applyAlignment="1">
      <alignment horizontal="left"/>
    </xf>
    <xf numFmtId="0" fontId="12" fillId="0" borderId="0" xfId="0" applyFont="1" applyBorder="1" applyAlignment="1">
      <alignment horizontal="left"/>
    </xf>
    <xf numFmtId="0" fontId="12" fillId="0" borderId="0" xfId="0" quotePrefix="1" applyFont="1" applyAlignment="1">
      <alignment horizontal="left" vertical="center" wrapText="1"/>
    </xf>
    <xf numFmtId="0" fontId="14" fillId="0" borderId="0" xfId="0" applyFont="1" applyAlignment="1">
      <alignment horizontal="left" vertical="center" wrapText="1"/>
    </xf>
    <xf numFmtId="0" fontId="14" fillId="6" borderId="0" xfId="0" applyFont="1" applyFill="1" applyBorder="1" applyAlignment="1">
      <alignment horizontal="left"/>
    </xf>
    <xf numFmtId="0" fontId="31" fillId="13" borderId="20" xfId="320" applyFont="1" applyBorder="1" applyAlignment="1">
      <alignment horizontal="left" vertical="center" wrapText="1"/>
    </xf>
    <xf numFmtId="0" fontId="6" fillId="0" borderId="0" xfId="128" applyAlignment="1"/>
    <xf numFmtId="0" fontId="12" fillId="0" borderId="0" xfId="0" quotePrefix="1" applyFont="1" applyBorder="1" applyAlignment="1">
      <alignment horizontal="left" vertical="center" wrapText="1"/>
    </xf>
    <xf numFmtId="0" fontId="12" fillId="0" borderId="0" xfId="0" applyFont="1" applyBorder="1" applyAlignment="1">
      <alignment horizontal="left" vertical="center" wrapText="1"/>
    </xf>
    <xf numFmtId="0" fontId="12" fillId="0" borderId="21" xfId="0" applyFont="1" applyBorder="1" applyAlignment="1">
      <alignment vertical="center" wrapText="1"/>
    </xf>
    <xf numFmtId="0" fontId="34"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vertical="center"/>
    </xf>
    <xf numFmtId="0" fontId="19" fillId="0" borderId="0" xfId="0" applyFont="1" applyAlignment="1">
      <alignment vertical="center"/>
    </xf>
    <xf numFmtId="0" fontId="12" fillId="0" borderId="14"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10" xfId="0" applyFont="1" applyBorder="1" applyAlignment="1">
      <alignment vertical="center"/>
    </xf>
    <xf numFmtId="0" fontId="15" fillId="0" borderId="0" xfId="0" applyFont="1" applyBorder="1" applyAlignment="1">
      <alignment vertical="center"/>
    </xf>
    <xf numFmtId="0" fontId="12" fillId="0" borderId="0" xfId="0" applyFont="1" applyBorder="1" applyAlignment="1">
      <alignment vertical="center"/>
    </xf>
    <xf numFmtId="0" fontId="14" fillId="6" borderId="0" xfId="0" applyFont="1" applyFill="1" applyBorder="1" applyAlignment="1">
      <alignment horizontal="left" vertical="center" wrapText="1"/>
    </xf>
    <xf numFmtId="0" fontId="32" fillId="0" borderId="0" xfId="128" applyFont="1" applyAlignment="1">
      <alignment vertical="center"/>
    </xf>
    <xf numFmtId="164" fontId="12" fillId="4" borderId="24" xfId="0" applyNumberFormat="1" applyFont="1" applyFill="1" applyBorder="1" applyAlignment="1">
      <alignment horizontal="left" vertical="center" wrapText="1"/>
    </xf>
    <xf numFmtId="0" fontId="33" fillId="0" borderId="0" xfId="0" applyFont="1" applyBorder="1" applyAlignment="1">
      <alignment vertical="center"/>
    </xf>
    <xf numFmtId="164" fontId="12" fillId="4" borderId="26" xfId="0" applyNumberFormat="1" applyFont="1" applyFill="1" applyBorder="1" applyAlignment="1">
      <alignment horizontal="left" vertical="center" wrapText="1"/>
    </xf>
    <xf numFmtId="0" fontId="12" fillId="0" borderId="14" xfId="0" applyFont="1" applyBorder="1" applyAlignment="1">
      <alignment vertical="center" wrapText="1"/>
    </xf>
    <xf numFmtId="0" fontId="34" fillId="0" borderId="0" xfId="0" applyFont="1" applyBorder="1" applyAlignment="1">
      <alignment vertical="center"/>
    </xf>
    <xf numFmtId="0" fontId="15" fillId="0" borderId="14" xfId="0" applyFont="1" applyBorder="1" applyAlignment="1">
      <alignment vertical="center"/>
    </xf>
    <xf numFmtId="164" fontId="12" fillId="11" borderId="26" xfId="0" applyNumberFormat="1" applyFont="1" applyFill="1" applyBorder="1" applyAlignment="1">
      <alignment horizontal="left" vertical="center" wrapText="1"/>
    </xf>
    <xf numFmtId="0" fontId="16" fillId="0" borderId="4" xfId="0" applyFont="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5" fillId="0" borderId="10" xfId="0" applyFont="1" applyBorder="1" applyAlignment="1">
      <alignment vertical="center"/>
    </xf>
    <xf numFmtId="0" fontId="16" fillId="0" borderId="0" xfId="0" applyFont="1" applyBorder="1" applyAlignment="1">
      <alignment vertical="center"/>
    </xf>
    <xf numFmtId="0" fontId="12" fillId="6" borderId="0" xfId="0" applyFont="1" applyFill="1" applyBorder="1" applyAlignment="1">
      <alignment horizontal="left" vertical="center" wrapText="1"/>
    </xf>
    <xf numFmtId="0" fontId="33" fillId="0" borderId="10" xfId="0" applyFont="1" applyBorder="1" applyAlignment="1">
      <alignment vertical="center"/>
    </xf>
    <xf numFmtId="165" fontId="12" fillId="4" borderId="22" xfId="245" applyNumberFormat="1" applyFont="1" applyFill="1" applyBorder="1" applyAlignment="1">
      <alignment horizontal="left" vertical="center" wrapText="1"/>
    </xf>
    <xf numFmtId="165" fontId="12" fillId="4" borderId="25" xfId="245" applyNumberFormat="1" applyFont="1" applyFill="1" applyBorder="1" applyAlignment="1">
      <alignment horizontal="left" vertical="center" wrapText="1"/>
    </xf>
    <xf numFmtId="0" fontId="12" fillId="4" borderId="31" xfId="0" applyFont="1" applyFill="1" applyBorder="1" applyAlignment="1">
      <alignment horizontal="left" vertical="center" wrapText="1"/>
    </xf>
    <xf numFmtId="164" fontId="12" fillId="4" borderId="32" xfId="0" applyNumberFormat="1"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6" fillId="5" borderId="32" xfId="128" applyFill="1" applyBorder="1" applyAlignment="1">
      <alignment horizontal="left" vertical="center" wrapText="1"/>
    </xf>
    <xf numFmtId="49" fontId="12" fillId="4" borderId="32" xfId="0" applyNumberFormat="1" applyFont="1" applyFill="1" applyBorder="1" applyAlignment="1">
      <alignment horizontal="left" vertical="center" wrapText="1"/>
    </xf>
    <xf numFmtId="0" fontId="12" fillId="10" borderId="32"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6" fillId="5" borderId="26" xfId="128" applyFill="1" applyBorder="1" applyAlignment="1">
      <alignment horizontal="left" vertical="center" wrapText="1"/>
    </xf>
    <xf numFmtId="0" fontId="6" fillId="5" borderId="29" xfId="128" applyFill="1" applyBorder="1" applyAlignment="1">
      <alignment horizontal="left" vertical="center" wrapText="1"/>
    </xf>
    <xf numFmtId="49" fontId="12" fillId="4" borderId="23" xfId="0" applyNumberFormat="1" applyFont="1" applyFill="1" applyBorder="1" applyAlignment="1">
      <alignment horizontal="left" vertical="center" wrapText="1"/>
    </xf>
    <xf numFmtId="49" fontId="12" fillId="4" borderId="15" xfId="0" applyNumberFormat="1" applyFont="1" applyFill="1" applyBorder="1" applyAlignment="1">
      <alignment horizontal="left" vertical="center" wrapText="1"/>
    </xf>
    <xf numFmtId="0" fontId="12" fillId="0" borderId="4" xfId="0" applyFont="1" applyBorder="1" applyAlignment="1">
      <alignment horizontal="left" vertical="center" wrapText="1"/>
    </xf>
    <xf numFmtId="164" fontId="12" fillId="4" borderId="15" xfId="0" applyNumberFormat="1" applyFont="1" applyFill="1" applyBorder="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2" fillId="9" borderId="0" xfId="0" applyFont="1" applyFill="1" applyAlignment="1">
      <alignment vertical="center"/>
    </xf>
    <xf numFmtId="0" fontId="22" fillId="0" borderId="0" xfId="0" applyFont="1" applyFill="1" applyAlignment="1">
      <alignment vertical="center"/>
    </xf>
    <xf numFmtId="164" fontId="12" fillId="4" borderId="15" xfId="0" applyNumberFormat="1" applyFont="1" applyFill="1" applyBorder="1" applyAlignment="1">
      <alignment horizontal="left" vertical="center" wrapText="1"/>
    </xf>
    <xf numFmtId="164" fontId="12" fillId="4" borderId="15" xfId="0" applyNumberFormat="1" applyFont="1" applyFill="1" applyBorder="1" applyAlignment="1">
      <alignment horizontal="left" vertical="center" wrapText="1"/>
    </xf>
    <xf numFmtId="0" fontId="31" fillId="13" borderId="19" xfId="320" applyFont="1" applyAlignment="1">
      <alignment horizontal="left" vertical="center" wrapText="1"/>
    </xf>
    <xf numFmtId="0" fontId="12" fillId="4" borderId="35" xfId="0" applyFont="1" applyFill="1" applyBorder="1" applyAlignment="1">
      <alignment horizontal="left" wrapText="1"/>
    </xf>
    <xf numFmtId="166" fontId="12" fillId="4" borderId="35" xfId="0" applyNumberFormat="1" applyFont="1" applyFill="1" applyBorder="1" applyAlignment="1">
      <alignment horizontal="left" wrapText="1"/>
    </xf>
    <xf numFmtId="0" fontId="37" fillId="4" borderId="32" xfId="128" applyFont="1" applyFill="1" applyBorder="1" applyAlignment="1">
      <alignment horizontal="left" vertical="center" wrapText="1"/>
    </xf>
    <xf numFmtId="0" fontId="37" fillId="10" borderId="36" xfId="128" applyFont="1" applyFill="1" applyBorder="1" applyAlignment="1">
      <alignment horizontal="left" wrapText="1"/>
    </xf>
    <xf numFmtId="43" fontId="12" fillId="4" borderId="25" xfId="245" applyNumberFormat="1" applyFont="1" applyFill="1" applyBorder="1" applyAlignment="1">
      <alignment horizontal="left" vertical="center" wrapText="1"/>
    </xf>
    <xf numFmtId="0" fontId="6" fillId="5" borderId="26" xfId="128" applyFill="1" applyBorder="1" applyAlignment="1">
      <alignment horizontal="left" wrapText="1"/>
    </xf>
    <xf numFmtId="0" fontId="6" fillId="4" borderId="26" xfId="128" applyFill="1" applyBorder="1" applyAlignment="1">
      <alignment horizontal="left" wrapText="1"/>
    </xf>
    <xf numFmtId="0" fontId="12" fillId="5" borderId="26" xfId="0" applyFont="1" applyFill="1" applyBorder="1" applyAlignment="1">
      <alignment horizontal="left" wrapText="1"/>
    </xf>
    <xf numFmtId="0" fontId="3" fillId="0" borderId="0" xfId="0" applyFont="1" applyAlignment="1">
      <alignment vertical="top"/>
    </xf>
    <xf numFmtId="0" fontId="3" fillId="0" borderId="0" xfId="0" applyFont="1"/>
    <xf numFmtId="165" fontId="3" fillId="0" borderId="0" xfId="245" applyNumberFormat="1" applyFont="1" applyAlignment="1">
      <alignment vertical="center"/>
    </xf>
    <xf numFmtId="0" fontId="18" fillId="0" borderId="0" xfId="0" applyFont="1" applyAlignment="1">
      <alignment vertical="top"/>
    </xf>
    <xf numFmtId="165" fontId="10" fillId="0" borderId="3" xfId="245" applyNumberFormat="1" applyFont="1" applyBorder="1" applyAlignment="1">
      <alignment vertical="center"/>
    </xf>
    <xf numFmtId="165" fontId="5" fillId="0" borderId="4" xfId="245" applyNumberFormat="1" applyFont="1" applyBorder="1" applyAlignment="1">
      <alignment vertical="center"/>
    </xf>
    <xf numFmtId="0" fontId="29" fillId="0" borderId="0" xfId="0" applyFont="1" applyAlignment="1"/>
    <xf numFmtId="165" fontId="28" fillId="0" borderId="2" xfId="245" applyNumberFormat="1" applyFont="1" applyBorder="1" applyAlignment="1">
      <alignment vertical="center"/>
    </xf>
    <xf numFmtId="0" fontId="28" fillId="0" borderId="0" xfId="0" applyFont="1" applyAlignment="1">
      <alignment vertical="top"/>
    </xf>
    <xf numFmtId="165" fontId="4" fillId="0" borderId="2" xfId="245" applyNumberFormat="1" applyFont="1" applyBorder="1" applyAlignment="1">
      <alignment vertical="center" wrapText="1"/>
    </xf>
    <xf numFmtId="165" fontId="4" fillId="0" borderId="2" xfId="245" applyNumberFormat="1" applyFont="1" applyBorder="1" applyAlignment="1">
      <alignment vertical="center"/>
    </xf>
    <xf numFmtId="165" fontId="4" fillId="0" borderId="9" xfId="245" applyNumberFormat="1" applyFont="1" applyBorder="1" applyAlignment="1">
      <alignment vertical="center"/>
    </xf>
    <xf numFmtId="0" fontId="10" fillId="0" borderId="3" xfId="0" applyFont="1" applyBorder="1"/>
    <xf numFmtId="0" fontId="3" fillId="0" borderId="4" xfId="0" applyFont="1" applyBorder="1"/>
    <xf numFmtId="0" fontId="4" fillId="0" borderId="9" xfId="0" applyFont="1" applyBorder="1" applyAlignment="1">
      <alignment vertical="top"/>
    </xf>
    <xf numFmtId="0" fontId="3" fillId="0" borderId="10" xfId="0" applyFont="1" applyBorder="1"/>
    <xf numFmtId="3" fontId="11" fillId="0" borderId="10" xfId="0" applyNumberFormat="1" applyFont="1" applyBorder="1"/>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7" fillId="2" borderId="2" xfId="0" applyFont="1" applyFill="1" applyBorder="1" applyAlignment="1">
      <alignment horizontal="left" vertical="top" wrapText="1"/>
    </xf>
    <xf numFmtId="0" fontId="27" fillId="0" borderId="0" xfId="0" applyFont="1" applyBorder="1" applyAlignment="1">
      <alignment vertical="top" wrapText="1"/>
    </xf>
    <xf numFmtId="0" fontId="3" fillId="2" borderId="2" xfId="0" applyFont="1" applyFill="1" applyBorder="1" applyAlignment="1">
      <alignment horizontal="left" vertical="top"/>
    </xf>
    <xf numFmtId="0" fontId="3" fillId="0" borderId="0" xfId="0" applyFont="1" applyBorder="1" applyAlignment="1">
      <alignment vertical="top" wrapText="1"/>
    </xf>
    <xf numFmtId="0" fontId="3" fillId="0" borderId="0" xfId="0" applyFont="1" applyBorder="1"/>
    <xf numFmtId="0" fontId="27" fillId="2" borderId="2" xfId="0" applyFont="1" applyFill="1" applyBorder="1" applyAlignment="1">
      <alignment horizontal="left" vertical="top"/>
    </xf>
    <xf numFmtId="0" fontId="4" fillId="2" borderId="2" xfId="0" applyFont="1" applyFill="1" applyBorder="1" applyAlignment="1">
      <alignment horizontal="left" vertical="top"/>
    </xf>
    <xf numFmtId="0" fontId="26" fillId="2" borderId="2" xfId="0" applyFont="1" applyFill="1" applyBorder="1" applyAlignment="1">
      <alignment horizontal="left" vertical="top"/>
    </xf>
    <xf numFmtId="0" fontId="8" fillId="3" borderId="8" xfId="27" applyFont="1" applyBorder="1" applyAlignment="1">
      <alignment vertical="center" wrapText="1"/>
    </xf>
    <xf numFmtId="0" fontId="3" fillId="2" borderId="2" xfId="0" applyFont="1" applyFill="1" applyBorder="1" applyAlignment="1">
      <alignment horizontal="left" vertical="top" wrapText="1"/>
    </xf>
    <xf numFmtId="0" fontId="3" fillId="2" borderId="1" xfId="0" applyFont="1" applyFill="1" applyBorder="1" applyAlignment="1">
      <alignment vertical="top" wrapText="1"/>
    </xf>
    <xf numFmtId="0" fontId="3" fillId="0" borderId="5" xfId="0" applyFont="1" applyBorder="1" applyAlignment="1">
      <alignment vertical="top" wrapText="1"/>
    </xf>
    <xf numFmtId="0" fontId="3" fillId="0" borderId="0" xfId="0" applyFont="1" applyAlignment="1">
      <alignment horizontal="right"/>
    </xf>
    <xf numFmtId="0" fontId="4" fillId="12" borderId="0" xfId="0" applyFont="1" applyFill="1" applyAlignment="1">
      <alignment horizontal="right"/>
    </xf>
    <xf numFmtId="165" fontId="4" fillId="12" borderId="0" xfId="245" applyNumberFormat="1" applyFont="1" applyFill="1" applyAlignment="1">
      <alignment vertical="center"/>
    </xf>
    <xf numFmtId="0" fontId="10" fillId="0" borderId="0" xfId="0" applyFont="1" applyAlignment="1">
      <alignment vertical="top"/>
    </xf>
    <xf numFmtId="165" fontId="3" fillId="0" borderId="0" xfId="0" applyNumberFormat="1" applyFont="1"/>
    <xf numFmtId="0" fontId="3" fillId="0" borderId="38" xfId="0" applyFont="1" applyBorder="1"/>
    <xf numFmtId="0" fontId="3" fillId="0" borderId="39" xfId="0" applyFont="1" applyBorder="1"/>
    <xf numFmtId="0" fontId="3" fillId="0" borderId="40" xfId="0" applyFont="1" applyBorder="1" applyAlignment="1">
      <alignment horizontal="right"/>
    </xf>
    <xf numFmtId="3" fontId="3" fillId="0" borderId="41" xfId="0" applyNumberFormat="1" applyFont="1" applyBorder="1"/>
    <xf numFmtId="0" fontId="4" fillId="0" borderId="42" xfId="0" applyFont="1" applyBorder="1" applyAlignment="1">
      <alignment horizontal="right" wrapText="1"/>
    </xf>
    <xf numFmtId="3" fontId="4" fillId="0" borderId="43" xfId="0" applyNumberFormat="1" applyFont="1" applyBorder="1"/>
    <xf numFmtId="0" fontId="3" fillId="0" borderId="44" xfId="0" applyFont="1" applyBorder="1"/>
    <xf numFmtId="0" fontId="3" fillId="0" borderId="45" xfId="0" applyFont="1" applyBorder="1"/>
    <xf numFmtId="165" fontId="5" fillId="0" borderId="14" xfId="245" applyNumberFormat="1" applyFont="1" applyBorder="1" applyAlignment="1">
      <alignment vertical="center" wrapText="1"/>
    </xf>
    <xf numFmtId="0" fontId="3" fillId="0" borderId="14" xfId="0" applyFont="1" applyBorder="1"/>
    <xf numFmtId="165" fontId="3" fillId="0" borderId="16" xfId="245" applyNumberFormat="1" applyFont="1" applyBorder="1" applyAlignment="1">
      <alignment vertical="center"/>
    </xf>
    <xf numFmtId="165" fontId="3" fillId="0" borderId="14" xfId="245" applyNumberFormat="1" applyFont="1" applyBorder="1" applyAlignment="1">
      <alignment vertical="center"/>
    </xf>
    <xf numFmtId="165" fontId="5" fillId="0" borderId="15" xfId="245" applyNumberFormat="1" applyFont="1" applyBorder="1" applyAlignment="1">
      <alignment vertical="center" wrapText="1"/>
    </xf>
    <xf numFmtId="3" fontId="3" fillId="0" borderId="16" xfId="245" applyNumberFormat="1" applyFont="1" applyFill="1" applyBorder="1" applyAlignment="1">
      <alignment vertical="center" wrapText="1"/>
    </xf>
    <xf numFmtId="0" fontId="3" fillId="0" borderId="14" xfId="0" applyFont="1" applyFill="1" applyBorder="1" applyAlignment="1">
      <alignment vertical="center" wrapText="1"/>
    </xf>
    <xf numFmtId="0" fontId="3" fillId="0" borderId="30" xfId="0" applyFont="1" applyFill="1" applyBorder="1" applyAlignment="1">
      <alignment vertical="center" wrapText="1"/>
    </xf>
    <xf numFmtId="0" fontId="8" fillId="3" borderId="15" xfId="27" applyFont="1" applyBorder="1" applyAlignment="1">
      <alignment vertical="center" wrapText="1"/>
    </xf>
    <xf numFmtId="0" fontId="3" fillId="0" borderId="0" xfId="0" applyFont="1" applyFill="1" applyBorder="1" applyAlignment="1">
      <alignment horizontal="left" vertical="top"/>
    </xf>
    <xf numFmtId="10" fontId="3" fillId="0" borderId="0" xfId="245" applyNumberFormat="1" applyFont="1" applyAlignment="1">
      <alignment vertical="center"/>
    </xf>
    <xf numFmtId="3" fontId="11" fillId="0" borderId="11" xfId="0" applyNumberFormat="1" applyFont="1" applyBorder="1"/>
    <xf numFmtId="165" fontId="5" fillId="0" borderId="18" xfId="245" applyNumberFormat="1" applyFont="1" applyBorder="1" applyAlignment="1">
      <alignment vertical="center"/>
    </xf>
    <xf numFmtId="165" fontId="5" fillId="0" borderId="7" xfId="245" applyNumberFormat="1" applyFont="1" applyBorder="1" applyAlignment="1">
      <alignment vertical="center"/>
    </xf>
    <xf numFmtId="0" fontId="3" fillId="0" borderId="9" xfId="0" applyFont="1" applyBorder="1"/>
    <xf numFmtId="165" fontId="3" fillId="0" borderId="11" xfId="245" applyNumberFormat="1" applyFont="1" applyBorder="1" applyAlignment="1">
      <alignment vertical="center"/>
    </xf>
    <xf numFmtId="165" fontId="3" fillId="0" borderId="10" xfId="245" applyNumberFormat="1" applyFont="1" applyBorder="1" applyAlignment="1">
      <alignment vertical="center"/>
    </xf>
    <xf numFmtId="165" fontId="5" fillId="0" borderId="18" xfId="245" applyNumberFormat="1" applyFont="1" applyBorder="1" applyAlignment="1">
      <alignment vertical="center" wrapText="1"/>
    </xf>
    <xf numFmtId="165" fontId="3" fillId="0" borderId="8" xfId="245" applyNumberFormat="1" applyFont="1" applyBorder="1" applyAlignment="1">
      <alignment vertical="center"/>
    </xf>
    <xf numFmtId="165" fontId="3" fillId="0" borderId="0" xfId="245" applyNumberFormat="1" applyFont="1" applyBorder="1" applyAlignment="1">
      <alignment vertical="center"/>
    </xf>
    <xf numFmtId="165" fontId="5" fillId="0" borderId="34" xfId="245" applyNumberFormat="1" applyFont="1" applyBorder="1" applyAlignment="1">
      <alignment vertical="center" wrapText="1"/>
    </xf>
    <xf numFmtId="165" fontId="3" fillId="0" borderId="7" xfId="245" applyNumberFormat="1" applyFont="1" applyBorder="1" applyAlignment="1">
      <alignment vertical="center"/>
    </xf>
    <xf numFmtId="165" fontId="3" fillId="0" borderId="4" xfId="245" applyNumberFormat="1" applyFont="1" applyBorder="1" applyAlignment="1">
      <alignment vertical="center"/>
    </xf>
    <xf numFmtId="165" fontId="5" fillId="0" borderId="17" xfId="245" applyNumberFormat="1" applyFont="1" applyBorder="1" applyAlignment="1">
      <alignment vertical="center" wrapText="1"/>
    </xf>
    <xf numFmtId="0" fontId="0" fillId="10" borderId="0" xfId="0" applyFill="1" applyBorder="1" applyAlignment="1">
      <alignment vertical="center" wrapText="1"/>
    </xf>
    <xf numFmtId="0" fontId="0" fillId="10" borderId="8" xfId="0" applyFill="1" applyBorder="1" applyAlignment="1">
      <alignment vertical="center" wrapText="1"/>
    </xf>
    <xf numFmtId="0" fontId="3" fillId="10" borderId="0" xfId="0" applyFont="1" applyFill="1" applyBorder="1" applyAlignment="1">
      <alignment vertical="center"/>
    </xf>
    <xf numFmtId="0" fontId="3" fillId="10" borderId="10" xfId="0" applyFont="1" applyFill="1" applyBorder="1" applyAlignment="1">
      <alignment vertical="center"/>
    </xf>
    <xf numFmtId="0" fontId="3" fillId="10" borderId="11" xfId="0" applyFont="1" applyFill="1" applyBorder="1" applyAlignment="1">
      <alignment vertical="center"/>
    </xf>
    <xf numFmtId="0" fontId="3" fillId="10" borderId="8" xfId="0" applyFont="1" applyFill="1" applyBorder="1" applyAlignment="1">
      <alignment vertical="center"/>
    </xf>
    <xf numFmtId="0" fontId="4" fillId="0" borderId="17" xfId="0" applyFont="1" applyBorder="1" applyAlignment="1">
      <alignment vertical="center" wrapText="1"/>
    </xf>
    <xf numFmtId="0" fontId="0" fillId="5" borderId="34" xfId="0" applyFill="1" applyBorder="1" applyAlignment="1">
      <alignment vertical="center" wrapText="1"/>
    </xf>
    <xf numFmtId="49" fontId="3" fillId="5" borderId="0" xfId="0" applyNumberFormat="1" applyFont="1" applyFill="1" applyBorder="1" applyAlignment="1">
      <alignment vertical="center"/>
    </xf>
    <xf numFmtId="49" fontId="25" fillId="5" borderId="8" xfId="0" applyNumberFormat="1" applyFont="1" applyFill="1" applyBorder="1" applyAlignment="1">
      <alignment vertical="center"/>
    </xf>
    <xf numFmtId="43" fontId="12" fillId="0" borderId="0" xfId="245" applyNumberFormat="1" applyFont="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22" fillId="8" borderId="0" xfId="0" applyFont="1" applyFill="1" applyAlignment="1">
      <alignment vertical="center"/>
    </xf>
    <xf numFmtId="0" fontId="35" fillId="7" borderId="0" xfId="0" applyFont="1" applyFill="1" applyAlignment="1">
      <alignment vertical="center"/>
    </xf>
    <xf numFmtId="0" fontId="36"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2" fillId="10" borderId="27" xfId="0" applyFont="1" applyFill="1" applyBorder="1" applyAlignment="1">
      <alignment horizontal="left" wrapText="1"/>
    </xf>
    <xf numFmtId="0" fontId="12" fillId="10" borderId="28" xfId="0" applyFont="1" applyFill="1" applyBorder="1" applyAlignment="1">
      <alignment horizontal="left" wrapText="1"/>
    </xf>
    <xf numFmtId="0" fontId="12" fillId="10" borderId="25" xfId="0" applyFont="1" applyFill="1" applyBorder="1" applyAlignment="1">
      <alignment horizontal="left" vertical="center" wrapText="1"/>
    </xf>
    <xf numFmtId="0" fontId="12" fillId="10" borderId="15" xfId="0" applyFont="1" applyFill="1" applyBorder="1" applyAlignment="1">
      <alignment horizontal="left" vertical="center" wrapText="1"/>
    </xf>
    <xf numFmtId="164" fontId="12" fillId="5" borderId="25" xfId="0" applyNumberFormat="1" applyFont="1" applyFill="1" applyBorder="1" applyAlignment="1">
      <alignment horizontal="left" vertical="center" wrapText="1"/>
    </xf>
    <xf numFmtId="164" fontId="12" fillId="5" borderId="15" xfId="0" applyNumberFormat="1" applyFont="1" applyFill="1" applyBorder="1" applyAlignment="1">
      <alignment horizontal="left" vertical="center" wrapText="1"/>
    </xf>
    <xf numFmtId="0" fontId="12" fillId="5" borderId="25" xfId="0" applyFont="1" applyFill="1" applyBorder="1" applyAlignment="1">
      <alignment horizontal="left" wrapText="1"/>
    </xf>
    <xf numFmtId="0" fontId="12" fillId="5" borderId="15" xfId="0" applyFont="1" applyFill="1" applyBorder="1" applyAlignment="1">
      <alignment horizontal="left" wrapText="1"/>
    </xf>
    <xf numFmtId="0" fontId="12" fillId="5" borderId="37" xfId="0" applyFont="1" applyFill="1" applyBorder="1" applyAlignment="1">
      <alignment horizontal="left" wrapText="1"/>
    </xf>
    <xf numFmtId="0" fontId="12" fillId="5" borderId="16" xfId="0" applyFont="1" applyFill="1" applyBorder="1" applyAlignment="1">
      <alignment horizontal="left" wrapText="1"/>
    </xf>
    <xf numFmtId="164" fontId="12" fillId="4" borderId="25" xfId="0" applyNumberFormat="1" applyFont="1" applyFill="1" applyBorder="1" applyAlignment="1">
      <alignment horizontal="left" wrapText="1"/>
    </xf>
    <xf numFmtId="164" fontId="12" fillId="4" borderId="15" xfId="0" applyNumberFormat="1" applyFont="1" applyFill="1" applyBorder="1" applyAlignment="1">
      <alignment horizontal="left" wrapText="1"/>
    </xf>
    <xf numFmtId="164" fontId="12" fillId="4" borderId="25" xfId="0" applyNumberFormat="1" applyFont="1" applyFill="1" applyBorder="1" applyAlignment="1">
      <alignment horizontal="left" vertical="center" wrapText="1"/>
    </xf>
    <xf numFmtId="164" fontId="12" fillId="4" borderId="15" xfId="0" applyNumberFormat="1" applyFont="1" applyFill="1" applyBorder="1" applyAlignment="1">
      <alignment horizontal="left" vertical="center" wrapText="1"/>
    </xf>
    <xf numFmtId="164" fontId="12" fillId="5" borderId="27" xfId="0" applyNumberFormat="1" applyFont="1" applyFill="1" applyBorder="1" applyAlignment="1">
      <alignment horizontal="left" vertical="center" wrapText="1"/>
    </xf>
    <xf numFmtId="164" fontId="12" fillId="5" borderId="28" xfId="0" applyNumberFormat="1"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5" fillId="0" borderId="0" xfId="0" applyFont="1" applyBorder="1" applyAlignment="1">
      <alignment horizontal="left" vertical="center"/>
    </xf>
    <xf numFmtId="0" fontId="0" fillId="0" borderId="0" xfId="0" applyBorder="1" applyAlignment="1">
      <alignment horizontal="left" vertical="center"/>
    </xf>
    <xf numFmtId="0" fontId="28" fillId="0" borderId="2" xfId="0" applyFont="1" applyBorder="1" applyAlignment="1">
      <alignment horizontal="left" vertical="top" wrapText="1"/>
    </xf>
    <xf numFmtId="0" fontId="28" fillId="0" borderId="0" xfId="0" applyFont="1" applyBorder="1" applyAlignment="1">
      <alignment horizontal="left" vertical="top" wrapText="1"/>
    </xf>
    <xf numFmtId="0" fontId="28" fillId="0" borderId="8" xfId="0" applyFont="1" applyBorder="1" applyAlignment="1">
      <alignment horizontal="left" vertical="top" wrapText="1"/>
    </xf>
    <xf numFmtId="0" fontId="10"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3" fontId="15" fillId="0" borderId="2" xfId="0" applyNumberFormat="1" applyFont="1" applyBorder="1" applyAlignment="1">
      <alignment horizontal="left" vertical="top"/>
    </xf>
    <xf numFmtId="3" fontId="15" fillId="0" borderId="0" xfId="0" applyNumberFormat="1" applyFont="1" applyBorder="1" applyAlignment="1">
      <alignment horizontal="left" vertical="top"/>
    </xf>
    <xf numFmtId="3" fontId="15" fillId="0" borderId="8" xfId="0" applyNumberFormat="1" applyFont="1" applyBorder="1" applyAlignment="1">
      <alignment horizontal="left" vertical="top"/>
    </xf>
    <xf numFmtId="0" fontId="10" fillId="0" borderId="3" xfId="0" applyFont="1" applyBorder="1" applyAlignment="1">
      <alignment horizontal="left"/>
    </xf>
    <xf numFmtId="0" fontId="10" fillId="0" borderId="4" xfId="0" applyFont="1" applyBorder="1" applyAlignment="1">
      <alignment horizontal="left"/>
    </xf>
    <xf numFmtId="0" fontId="10" fillId="0" borderId="7" xfId="0" applyFont="1" applyBorder="1" applyAlignment="1">
      <alignment horizontal="left"/>
    </xf>
  </cellXfs>
  <cellStyles count="332">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Normal 32 2" xfId="331"/>
    <cellStyle name="Output" xfId="320" builtinId="21"/>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im.Limam@moorestephens.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oz.zm/annual-reports.htm" TargetMode="External"/><Relationship Id="rId1" Type="http://schemas.openxmlformats.org/officeDocument/2006/relationships/hyperlink" Target="http://www.mof.gov.z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48"/>
  <sheetViews>
    <sheetView showGridLines="0" tabSelected="1" workbookViewId="0">
      <selection activeCell="B2" sqref="B2:D2"/>
    </sheetView>
  </sheetViews>
  <sheetFormatPr defaultColWidth="3.5" defaultRowHeight="24" customHeight="1"/>
  <cols>
    <col min="1" max="1" width="3.5" style="6"/>
    <col min="2" max="2" width="30.375" style="6" customWidth="1"/>
    <col min="3" max="3" width="37.875" style="6" customWidth="1"/>
    <col min="4" max="4" width="85.875" style="6" customWidth="1"/>
    <col min="5" max="16384" width="3.5" style="6"/>
  </cols>
  <sheetData>
    <row r="1" spans="2:4" ht="15.95" customHeight="1"/>
    <row r="2" spans="2:4" ht="20.25">
      <c r="B2" s="182" t="s">
        <v>124</v>
      </c>
      <c r="C2" s="178"/>
      <c r="D2" s="178"/>
    </row>
    <row r="3" spans="2:4" ht="15.95" customHeight="1">
      <c r="B3" s="83" t="s">
        <v>216</v>
      </c>
      <c r="C3" s="83"/>
      <c r="D3" s="83"/>
    </row>
    <row r="4" spans="2:4" ht="15.95" customHeight="1">
      <c r="B4" s="81"/>
      <c r="C4" s="82"/>
      <c r="D4" s="82"/>
    </row>
    <row r="5" spans="2:4" ht="15.95" customHeight="1">
      <c r="B5" s="82" t="s">
        <v>217</v>
      </c>
      <c r="C5" s="82"/>
      <c r="D5" s="82"/>
    </row>
    <row r="6" spans="2:4" ht="15.95" customHeight="1">
      <c r="B6" s="183" t="s">
        <v>218</v>
      </c>
      <c r="C6" s="183"/>
      <c r="D6" s="183"/>
    </row>
    <row r="7" spans="2:4" ht="15.95" customHeight="1">
      <c r="B7" s="183"/>
      <c r="C7" s="183"/>
      <c r="D7" s="183"/>
    </row>
    <row r="8" spans="2:4" ht="15.95" customHeight="1">
      <c r="B8" s="177"/>
      <c r="C8" s="178"/>
      <c r="D8" s="178"/>
    </row>
    <row r="9" spans="2:4" ht="15.95" customHeight="1">
      <c r="B9" s="177" t="s">
        <v>220</v>
      </c>
      <c r="C9" s="178"/>
      <c r="D9" s="178"/>
    </row>
    <row r="10" spans="2:4" ht="15.95" customHeight="1">
      <c r="B10" s="177" t="s">
        <v>31</v>
      </c>
      <c r="C10" s="178"/>
      <c r="D10" s="178"/>
    </row>
    <row r="11" spans="2:4" ht="15.95" customHeight="1">
      <c r="B11" s="177"/>
      <c r="C11" s="178"/>
      <c r="D11" s="178"/>
    </row>
    <row r="12" spans="2:4" ht="15.95" customHeight="1">
      <c r="B12" s="177" t="s">
        <v>32</v>
      </c>
      <c r="C12" s="178"/>
      <c r="D12" s="178"/>
    </row>
    <row r="13" spans="2:4" ht="15.95" customHeight="1">
      <c r="B13" s="177" t="s">
        <v>123</v>
      </c>
      <c r="C13" s="178"/>
      <c r="D13" s="178"/>
    </row>
    <row r="14" spans="2:4" ht="15.95" customHeight="1">
      <c r="B14" s="177" t="s">
        <v>21</v>
      </c>
      <c r="C14" s="178"/>
      <c r="D14" s="178"/>
    </row>
    <row r="15" spans="2:4" ht="15.95" customHeight="1">
      <c r="B15" s="177" t="s">
        <v>219</v>
      </c>
      <c r="C15" s="178"/>
      <c r="D15" s="178"/>
    </row>
    <row r="16" spans="2:4" ht="15.95" customHeight="1">
      <c r="B16" s="177"/>
      <c r="C16" s="178"/>
      <c r="D16" s="178"/>
    </row>
    <row r="17" spans="2:4" ht="15.95" customHeight="1">
      <c r="B17" s="180" t="s">
        <v>22</v>
      </c>
      <c r="C17" s="181"/>
      <c r="D17" s="86"/>
    </row>
    <row r="18" spans="2:4" ht="15.95" customHeight="1">
      <c r="B18" s="179" t="s">
        <v>23</v>
      </c>
      <c r="C18" s="178"/>
      <c r="D18" s="86"/>
    </row>
    <row r="19" spans="2:4" ht="15.95" customHeight="1">
      <c r="B19" s="85"/>
      <c r="C19" s="85"/>
      <c r="D19" s="85"/>
    </row>
    <row r="20" spans="2:4" ht="15.95" customHeight="1">
      <c r="B20" s="84"/>
      <c r="C20" s="84"/>
      <c r="D20" s="84"/>
    </row>
    <row r="21" spans="2:4" ht="15.95" customHeight="1">
      <c r="B21" s="84" t="s">
        <v>167</v>
      </c>
      <c r="C21" s="84"/>
      <c r="D21" s="35" t="s">
        <v>188</v>
      </c>
    </row>
    <row r="22" spans="2:4" ht="15.95" customHeight="1">
      <c r="B22" s="7"/>
      <c r="C22" s="7"/>
      <c r="D22" s="7"/>
    </row>
    <row r="23" spans="2:4" ht="15.95" customHeight="1">
      <c r="B23" s="7"/>
      <c r="C23" s="7"/>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9"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6"/>
  <sheetViews>
    <sheetView showGridLines="0" workbookViewId="0">
      <selection activeCell="B2" sqref="B2"/>
    </sheetView>
  </sheetViews>
  <sheetFormatPr defaultColWidth="3.5" defaultRowHeight="24" customHeight="1"/>
  <cols>
    <col min="1" max="1" width="3.5" style="40"/>
    <col min="2" max="2" width="53.375" style="40" customWidth="1"/>
    <col min="3" max="3" width="27" style="40" customWidth="1"/>
    <col min="4" max="4" width="34.375" style="40" customWidth="1"/>
    <col min="5" max="5" width="38.375" style="40" customWidth="1"/>
    <col min="6" max="16384" width="3.5" style="40"/>
  </cols>
  <sheetData>
    <row r="1" spans="2:5" ht="15.95" customHeight="1"/>
    <row r="2" spans="2:5" ht="24.95" customHeight="1">
      <c r="B2" s="41" t="s">
        <v>122</v>
      </c>
    </row>
    <row r="3" spans="2:5" ht="15.95" customHeight="1">
      <c r="B3" s="42" t="s">
        <v>33</v>
      </c>
    </row>
    <row r="4" spans="2:5" ht="15.95" customHeight="1" thickBot="1">
      <c r="D4" s="8" t="s">
        <v>15</v>
      </c>
      <c r="E4" s="8" t="s">
        <v>164</v>
      </c>
    </row>
    <row r="5" spans="2:5" ht="15.95" customHeight="1">
      <c r="B5" s="43" t="s">
        <v>25</v>
      </c>
      <c r="C5" s="43"/>
      <c r="D5" s="67" t="s">
        <v>221</v>
      </c>
      <c r="E5" s="34"/>
    </row>
    <row r="6" spans="2:5" ht="15.95" customHeight="1">
      <c r="B6" s="44" t="s">
        <v>26</v>
      </c>
      <c r="C6" s="43" t="s">
        <v>6</v>
      </c>
      <c r="D6" s="68">
        <v>42370</v>
      </c>
      <c r="E6" s="34"/>
    </row>
    <row r="7" spans="2:5" ht="15.95" customHeight="1">
      <c r="B7" s="45"/>
      <c r="C7" s="43" t="s">
        <v>7</v>
      </c>
      <c r="D7" s="68">
        <v>42735</v>
      </c>
      <c r="E7" s="34"/>
    </row>
    <row r="8" spans="2:5" ht="15.95" customHeight="1">
      <c r="B8" s="43" t="s">
        <v>27</v>
      </c>
      <c r="C8" s="46"/>
      <c r="D8" s="69" t="s">
        <v>224</v>
      </c>
      <c r="E8" s="34"/>
    </row>
    <row r="9" spans="2:5" ht="15.95" customHeight="1">
      <c r="B9" s="43" t="s">
        <v>28</v>
      </c>
      <c r="C9" s="43"/>
      <c r="D9" s="68">
        <v>43465</v>
      </c>
      <c r="E9" s="34"/>
    </row>
    <row r="10" spans="2:5" ht="15.95" customHeight="1">
      <c r="B10" s="44" t="s">
        <v>29</v>
      </c>
      <c r="C10" s="43" t="s">
        <v>8</v>
      </c>
      <c r="D10" s="69" t="s">
        <v>222</v>
      </c>
      <c r="E10" s="89" t="s">
        <v>223</v>
      </c>
    </row>
    <row r="11" spans="2:5" ht="15.95" customHeight="1">
      <c r="B11" s="47" t="s">
        <v>18</v>
      </c>
      <c r="C11" s="43" t="s">
        <v>9</v>
      </c>
      <c r="D11" s="69" t="s">
        <v>222</v>
      </c>
      <c r="E11" s="89" t="s">
        <v>223</v>
      </c>
    </row>
    <row r="12" spans="2:5" ht="15.95" customHeight="1">
      <c r="B12" s="48"/>
      <c r="C12" s="43" t="s">
        <v>10</v>
      </c>
      <c r="D12" s="69" t="s">
        <v>222</v>
      </c>
      <c r="E12" s="34"/>
    </row>
    <row r="13" spans="2:5" ht="15.95" customHeight="1">
      <c r="B13" s="48"/>
      <c r="C13" s="43" t="s">
        <v>11</v>
      </c>
      <c r="D13" s="70"/>
      <c r="E13" s="34"/>
    </row>
    <row r="14" spans="2:5" ht="45.75" customHeight="1">
      <c r="B14" s="44" t="s">
        <v>30</v>
      </c>
      <c r="C14" s="44" t="s">
        <v>19</v>
      </c>
      <c r="D14" s="92" t="s">
        <v>225</v>
      </c>
      <c r="E14" s="34"/>
    </row>
    <row r="15" spans="2:5" ht="15.95" customHeight="1">
      <c r="B15" s="47" t="s">
        <v>20</v>
      </c>
      <c r="C15" s="43" t="s">
        <v>171</v>
      </c>
      <c r="D15" s="69" t="s">
        <v>255</v>
      </c>
      <c r="E15" s="34"/>
    </row>
    <row r="16" spans="2:5" ht="15.95" customHeight="1">
      <c r="C16" s="46" t="s">
        <v>12</v>
      </c>
      <c r="D16" s="71"/>
      <c r="E16" s="34"/>
    </row>
    <row r="17" spans="2:5" ht="15.95" customHeight="1">
      <c r="B17" s="43" t="s">
        <v>36</v>
      </c>
      <c r="C17" s="43"/>
      <c r="D17" s="90">
        <v>6</v>
      </c>
      <c r="E17" s="34"/>
    </row>
    <row r="18" spans="2:5" ht="15.95" customHeight="1">
      <c r="B18" s="43" t="s">
        <v>37</v>
      </c>
      <c r="C18" s="43"/>
      <c r="D18" s="90">
        <v>8</v>
      </c>
      <c r="E18" s="34"/>
    </row>
    <row r="19" spans="2:5" ht="15.95" customHeight="1">
      <c r="B19" s="44" t="s">
        <v>40</v>
      </c>
      <c r="C19" s="43" t="s">
        <v>126</v>
      </c>
      <c r="D19" s="72" t="s">
        <v>226</v>
      </c>
      <c r="E19" s="34"/>
    </row>
    <row r="20" spans="2:5" ht="25.5">
      <c r="B20" s="45"/>
      <c r="C20" s="43" t="s">
        <v>187</v>
      </c>
      <c r="D20" s="91">
        <v>10.29</v>
      </c>
      <c r="E20" s="34" t="s">
        <v>317</v>
      </c>
    </row>
    <row r="21" spans="2:5" ht="15.95" customHeight="1">
      <c r="B21" s="44" t="s">
        <v>189</v>
      </c>
      <c r="C21" s="43" t="s">
        <v>13</v>
      </c>
      <c r="D21" s="69" t="s">
        <v>222</v>
      </c>
      <c r="E21" s="34"/>
    </row>
    <row r="22" spans="2:5" ht="12.75">
      <c r="B22" s="47" t="s">
        <v>166</v>
      </c>
      <c r="C22" s="43" t="s">
        <v>14</v>
      </c>
      <c r="D22" s="69" t="s">
        <v>222</v>
      </c>
      <c r="E22" s="34"/>
    </row>
    <row r="23" spans="2:5" ht="25.5">
      <c r="B23" s="48"/>
      <c r="C23" s="44" t="s">
        <v>24</v>
      </c>
      <c r="D23" s="69" t="s">
        <v>222</v>
      </c>
      <c r="E23" s="34" t="s">
        <v>333</v>
      </c>
    </row>
    <row r="24" spans="2:5" ht="15.95" customHeight="1">
      <c r="B24" s="44" t="s">
        <v>134</v>
      </c>
      <c r="C24" s="43" t="s">
        <v>131</v>
      </c>
      <c r="D24" s="73" t="s">
        <v>227</v>
      </c>
      <c r="E24" s="34"/>
    </row>
    <row r="25" spans="2:5" ht="15.95" customHeight="1">
      <c r="B25" s="48"/>
      <c r="C25" s="43" t="s">
        <v>133</v>
      </c>
      <c r="D25" s="74" t="s">
        <v>224</v>
      </c>
      <c r="E25" s="34"/>
    </row>
    <row r="26" spans="2:5" ht="15.95" customHeight="1" thickBot="1">
      <c r="B26" s="46"/>
      <c r="C26" s="43" t="s">
        <v>132</v>
      </c>
      <c r="D26" s="93" t="s">
        <v>228</v>
      </c>
      <c r="E26" s="34"/>
    </row>
    <row r="27" spans="2:5" ht="15.95" customHeight="1" thickTop="1">
      <c r="B27" s="48"/>
      <c r="C27" s="48"/>
      <c r="D27" s="49"/>
    </row>
    <row r="28" spans="2:5" ht="15.95" customHeight="1">
      <c r="B28" s="48"/>
      <c r="C28" s="48"/>
      <c r="D28" s="49"/>
    </row>
    <row r="29" spans="2:5" ht="15.95" customHeight="1"/>
    <row r="30" spans="2:5" ht="15.95" customHeight="1"/>
    <row r="31" spans="2:5" ht="15.95" customHeight="1"/>
    <row r="32" spans="2:5" ht="15.95" customHeight="1"/>
    <row r="33" ht="15.95" customHeight="1"/>
    <row r="34" ht="15.95" customHeight="1"/>
    <row r="35" ht="15.95" customHeight="1"/>
    <row r="36" ht="15.95" customHeight="1"/>
  </sheetData>
  <dataValidations xWindow="955" yWindow="668" count="11">
    <dataValidation type="textLength" allowBlank="1" showInputMessage="1" showErrorMessage="1" errorTitle="Non ISO currency code detected" error="Please revise according to description" promptTitle="Input 3-letter ISO currency code" prompt="Input 3-letter ISO 4217 currency code:_x000a_If unsure, visit https://en.wikipedia.org/wiki/ISO_4217" sqref="D19">
      <formula1>3</formula1>
      <formula2>3</formula2>
    </dataValidation>
    <dataValidation type="date" allowBlank="1" showInputMessage="1" showErrorMessage="1" errorTitle="Incorrect format" error="Please revise information according to specified format" promptTitle="Input date in specific format" prompt="YYYY-MM-DD" sqref="D6:D7 D9">
      <formula1>36161</formula1>
      <formula2>47848</formula2>
    </dataValidation>
    <dataValidation allowBlank="1" showInputMessage="1" promptTitle="Country Name" prompt="Please insert name of country here. Only text" sqref="D5"/>
    <dataValidation allowBlank="1" showInputMessage="1" showErrorMessage="1" promptTitle="Company name" prompt="Insert name of the Independent Administrator's company, hired to produce the EITI report" sqref="D8"/>
    <dataValidation allowBlank="1" showInputMessage="1" showErrorMessage="1" promptTitle="Additional sectors" prompt="If the report also considers sectors other than Oil, Gas and Mining, e.g. Forestry, Hydropower or similar, please indicate as such in this cell." sqref="D13"/>
    <dataValidation allowBlank="1" showInputMessage="1" showErrorMessage="1" promptTitle="EITI Report URL" prompt="Please insert direct URL to EITI Report (or report folder) on National EITI website." sqref="D14"/>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dataValidation allowBlank="1" showInputMessage="1" showErrorMessage="1" promptTitle="Additional relevant files" prompt="If several files relevant to the report exist, please indicate as such here. If several, please copy this into several rows." sqref="D16"/>
    <dataValidation type="list" showInputMessage="1" showErrorMessage="1" errorTitle="Invalid entry" error="_x000a_Please choose among the following:_x000a__x000a_Yes_x000a_No_x000a_Not applicable" promptTitle="Choose among the following" prompt="_x000a_Yes_x000a_No_x000a_Not applicable" sqref="D10:D12 D21:D23">
      <formula1>"Yes,No,Not applicable,&lt;choose option&gt;"</formula1>
    </dataValidation>
    <dataValidation type="list" showDropDown="1" showInputMessage="1" showErrorMessage="1" errorTitle="Please do not edit these cells" error="Please do not edit these cells" sqref="C1:C12 C14:C15 C17:C28 D27:E29 D1:E4 A1:B28">
      <formula1>"#ERROR!"</formula1>
    </dataValidation>
    <dataValidation allowBlank="1" sqref="D20"/>
  </dataValidations>
  <hyperlinks>
    <hyperlink ref="D26" r:id="rId1"/>
  </hyperlinks>
  <pageMargins left="0.75" right="0.75" top="1" bottom="1" header="0.5" footer="0.5"/>
  <pageSetup paperSize="9" scale="66" orientation="landscape" horizontalDpi="2400" verticalDpi="24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H67"/>
  <sheetViews>
    <sheetView showGridLines="0" zoomScale="85" zoomScaleNormal="85" workbookViewId="0">
      <selection activeCell="B2" sqref="B2"/>
    </sheetView>
  </sheetViews>
  <sheetFormatPr defaultColWidth="3.5" defaultRowHeight="24" customHeight="1"/>
  <cols>
    <col min="1" max="1" width="3.5" style="40"/>
    <col min="2" max="2" width="53.5" style="40" customWidth="1"/>
    <col min="3" max="3" width="52.5" style="40" bestFit="1" customWidth="1"/>
    <col min="4" max="4" width="26.25" style="40" customWidth="1"/>
    <col min="5" max="5" width="15.125" style="40" bestFit="1" customWidth="1"/>
    <col min="6" max="6" width="32.875" style="40" bestFit="1" customWidth="1"/>
    <col min="7" max="7" width="72.625" style="40" bestFit="1" customWidth="1"/>
    <col min="8" max="8" width="46.5" style="40" customWidth="1"/>
    <col min="9" max="16384" width="3.5" style="40"/>
  </cols>
  <sheetData>
    <row r="1" spans="2:8" ht="15.95" customHeight="1"/>
    <row r="2" spans="2:8" ht="24.95" customHeight="1">
      <c r="B2" s="41" t="s">
        <v>16</v>
      </c>
      <c r="C2" s="5"/>
      <c r="E2" s="8"/>
    </row>
    <row r="3" spans="2:8" ht="15.95" customHeight="1">
      <c r="B3" s="50"/>
      <c r="E3" s="8"/>
    </row>
    <row r="4" spans="2:8" ht="15" customHeight="1" thickBot="1">
      <c r="D4" s="8" t="s">
        <v>15</v>
      </c>
      <c r="E4" s="8" t="s">
        <v>135</v>
      </c>
      <c r="F4" s="9" t="s">
        <v>165</v>
      </c>
      <c r="G4" s="8" t="s">
        <v>164</v>
      </c>
      <c r="H4" s="32"/>
    </row>
    <row r="5" spans="2:8" ht="16.5" customHeight="1">
      <c r="B5" s="44" t="s">
        <v>202</v>
      </c>
      <c r="C5" s="43" t="s">
        <v>177</v>
      </c>
      <c r="D5" s="65">
        <v>13608600000</v>
      </c>
      <c r="E5" s="77" t="s">
        <v>226</v>
      </c>
      <c r="F5" s="51" t="s">
        <v>318</v>
      </c>
      <c r="G5" s="34" t="s">
        <v>229</v>
      </c>
    </row>
    <row r="6" spans="2:8" ht="16.5" customHeight="1">
      <c r="B6" s="52" t="s">
        <v>136</v>
      </c>
      <c r="C6" s="43" t="s">
        <v>174</v>
      </c>
      <c r="D6" s="66">
        <v>129273700000</v>
      </c>
      <c r="E6" s="78" t="s">
        <v>226</v>
      </c>
      <c r="F6" s="53" t="s">
        <v>318</v>
      </c>
      <c r="G6" s="34" t="s">
        <v>229</v>
      </c>
    </row>
    <row r="7" spans="2:8" ht="16.5" customHeight="1">
      <c r="C7" s="54" t="s">
        <v>175</v>
      </c>
      <c r="D7" s="66">
        <v>10275626825</v>
      </c>
      <c r="E7" s="78" t="s">
        <v>226</v>
      </c>
      <c r="F7" s="53" t="s">
        <v>318</v>
      </c>
      <c r="G7" s="34"/>
    </row>
    <row r="8" spans="2:8" ht="16.5" customHeight="1">
      <c r="B8" s="48"/>
      <c r="C8" s="43" t="s">
        <v>176</v>
      </c>
      <c r="D8" s="66">
        <v>38884607000</v>
      </c>
      <c r="E8" s="78" t="s">
        <v>226</v>
      </c>
      <c r="F8" s="53" t="s">
        <v>318</v>
      </c>
      <c r="G8" s="34"/>
    </row>
    <row r="9" spans="2:8" ht="16.5" customHeight="1">
      <c r="B9" s="48"/>
      <c r="C9" s="43" t="s">
        <v>178</v>
      </c>
      <c r="D9" s="66">
        <v>4738200000</v>
      </c>
      <c r="E9" s="78" t="s">
        <v>185</v>
      </c>
      <c r="F9" s="53" t="s">
        <v>319</v>
      </c>
      <c r="G9" s="34"/>
    </row>
    <row r="10" spans="2:8" ht="16.5" customHeight="1">
      <c r="B10" s="48"/>
      <c r="C10" s="43" t="s">
        <v>179</v>
      </c>
      <c r="D10" s="66">
        <v>6504700000</v>
      </c>
      <c r="E10" s="78" t="s">
        <v>185</v>
      </c>
      <c r="F10" s="53" t="s">
        <v>319</v>
      </c>
      <c r="G10" s="34"/>
    </row>
    <row r="11" spans="2:8" ht="15.95" customHeight="1">
      <c r="B11" s="44" t="s">
        <v>203</v>
      </c>
      <c r="C11" s="43" t="s">
        <v>192</v>
      </c>
      <c r="D11" s="66">
        <v>774289.8</v>
      </c>
      <c r="E11" s="80" t="s">
        <v>196</v>
      </c>
      <c r="F11" s="53" t="s">
        <v>320</v>
      </c>
      <c r="G11" s="34"/>
    </row>
    <row r="12" spans="2:8" ht="15.95" customHeight="1">
      <c r="B12" s="52" t="s">
        <v>136</v>
      </c>
      <c r="C12" s="43" t="s">
        <v>195</v>
      </c>
      <c r="D12" s="66">
        <v>3769163381.6955004</v>
      </c>
      <c r="E12" s="78" t="s">
        <v>185</v>
      </c>
      <c r="F12" s="53" t="s">
        <v>320</v>
      </c>
      <c r="G12" s="34" t="s">
        <v>230</v>
      </c>
    </row>
    <row r="13" spans="2:8" ht="15.95" customHeight="1">
      <c r="B13" s="55"/>
      <c r="C13" s="43" t="s">
        <v>191</v>
      </c>
      <c r="D13" s="94">
        <v>4.5438499999999999</v>
      </c>
      <c r="E13" s="87" t="s">
        <v>196</v>
      </c>
      <c r="F13" s="53" t="s">
        <v>320</v>
      </c>
      <c r="G13" s="34"/>
    </row>
    <row r="14" spans="2:8" ht="15.95" customHeight="1">
      <c r="B14" s="55"/>
      <c r="C14" s="43" t="s">
        <v>194</v>
      </c>
      <c r="D14" s="66">
        <v>200187503.7801955</v>
      </c>
      <c r="E14" s="78" t="s">
        <v>185</v>
      </c>
      <c r="F14" s="53" t="s">
        <v>320</v>
      </c>
      <c r="G14" s="34" t="s">
        <v>230</v>
      </c>
    </row>
    <row r="15" spans="2:8" ht="15.95" customHeight="1">
      <c r="B15" s="55"/>
      <c r="C15" s="43" t="s">
        <v>231</v>
      </c>
      <c r="D15" s="66">
        <v>585</v>
      </c>
      <c r="E15" s="80" t="s">
        <v>196</v>
      </c>
      <c r="F15" s="53" t="s">
        <v>320</v>
      </c>
      <c r="G15" s="34"/>
    </row>
    <row r="16" spans="2:8" ht="15.95" customHeight="1">
      <c r="B16"/>
      <c r="C16" s="43" t="s">
        <v>232</v>
      </c>
      <c r="D16" s="66">
        <v>1222635.375</v>
      </c>
      <c r="E16" s="78" t="s">
        <v>185</v>
      </c>
      <c r="F16" s="53" t="s">
        <v>320</v>
      </c>
      <c r="G16" s="34" t="s">
        <v>230</v>
      </c>
    </row>
    <row r="17" spans="2:8" ht="15.95" customHeight="1">
      <c r="B17"/>
      <c r="C17" s="43" t="s">
        <v>233</v>
      </c>
      <c r="D17" s="66">
        <v>365</v>
      </c>
      <c r="E17" s="80" t="s">
        <v>196</v>
      </c>
      <c r="F17" s="53" t="s">
        <v>320</v>
      </c>
      <c r="G17" s="34"/>
    </row>
    <row r="18" spans="2:8" ht="15.95" customHeight="1">
      <c r="B18"/>
      <c r="C18" s="43" t="s">
        <v>234</v>
      </c>
      <c r="D18" s="66">
        <v>681328.46666666551</v>
      </c>
      <c r="E18" s="78" t="s">
        <v>185</v>
      </c>
      <c r="F18" s="53" t="s">
        <v>320</v>
      </c>
      <c r="G18" s="34" t="s">
        <v>230</v>
      </c>
    </row>
    <row r="19" spans="2:8" ht="15.95" customHeight="1">
      <c r="B19"/>
      <c r="C19" s="43" t="s">
        <v>190</v>
      </c>
      <c r="D19" s="66">
        <v>57293</v>
      </c>
      <c r="E19" s="80" t="s">
        <v>196</v>
      </c>
      <c r="F19" s="53" t="s">
        <v>320</v>
      </c>
      <c r="G19" s="34"/>
    </row>
    <row r="20" spans="2:8" ht="15.95" customHeight="1">
      <c r="B20"/>
      <c r="C20" s="43" t="s">
        <v>193</v>
      </c>
      <c r="D20" s="66" t="s">
        <v>235</v>
      </c>
      <c r="E20" s="78" t="s">
        <v>185</v>
      </c>
      <c r="F20" s="53" t="s">
        <v>320</v>
      </c>
      <c r="G20" s="34"/>
    </row>
    <row r="21" spans="2:8" ht="15.95" customHeight="1">
      <c r="B21"/>
      <c r="C21" s="43" t="s">
        <v>236</v>
      </c>
      <c r="D21" s="94">
        <v>71.878659999999996</v>
      </c>
      <c r="E21" s="80" t="s">
        <v>196</v>
      </c>
      <c r="F21" s="53" t="s">
        <v>320</v>
      </c>
      <c r="G21" s="34"/>
    </row>
    <row r="22" spans="2:8" ht="15.95" customHeight="1">
      <c r="B22" s="55"/>
      <c r="C22" s="43" t="s">
        <v>237</v>
      </c>
      <c r="D22" s="66" t="s">
        <v>235</v>
      </c>
      <c r="E22" s="78" t="s">
        <v>185</v>
      </c>
      <c r="F22" s="53" t="s">
        <v>320</v>
      </c>
      <c r="G22" s="34"/>
    </row>
    <row r="23" spans="2:8" ht="15.95" customHeight="1">
      <c r="B23" s="55"/>
      <c r="C23" s="43" t="s">
        <v>238</v>
      </c>
      <c r="D23" s="66">
        <v>3319600</v>
      </c>
      <c r="E23" s="80" t="s">
        <v>196</v>
      </c>
      <c r="F23" s="53" t="s">
        <v>320</v>
      </c>
      <c r="G23" s="34"/>
    </row>
    <row r="24" spans="2:8" ht="15.95" customHeight="1">
      <c r="B24" s="55"/>
      <c r="C24" s="43" t="s">
        <v>239</v>
      </c>
      <c r="D24" s="66" t="s">
        <v>235</v>
      </c>
      <c r="E24" s="78" t="s">
        <v>185</v>
      </c>
      <c r="F24" s="53" t="s">
        <v>320</v>
      </c>
      <c r="G24" s="34"/>
    </row>
    <row r="25" spans="2:8" ht="15.95" customHeight="1">
      <c r="B25" s="55"/>
      <c r="C25" s="56" t="s">
        <v>240</v>
      </c>
      <c r="D25" s="66">
        <v>1349.787</v>
      </c>
      <c r="E25" s="80" t="s">
        <v>196</v>
      </c>
      <c r="F25" s="53" t="s">
        <v>320</v>
      </c>
      <c r="G25" s="34"/>
    </row>
    <row r="26" spans="2:8" ht="15.95" customHeight="1">
      <c r="B26" s="55"/>
      <c r="C26" s="56" t="s">
        <v>241</v>
      </c>
      <c r="D26" s="66" t="s">
        <v>235</v>
      </c>
      <c r="E26" s="78" t="s">
        <v>185</v>
      </c>
      <c r="F26" s="53" t="s">
        <v>320</v>
      </c>
      <c r="G26" s="34"/>
    </row>
    <row r="27" spans="2:8" ht="15.95" customHeight="1">
      <c r="B27" s="55"/>
      <c r="C27" s="56" t="s">
        <v>242</v>
      </c>
      <c r="D27" s="66">
        <v>1201689</v>
      </c>
      <c r="E27" s="80" t="s">
        <v>196</v>
      </c>
      <c r="F27" s="53" t="s">
        <v>321</v>
      </c>
      <c r="G27" s="34"/>
    </row>
    <row r="28" spans="2:8" ht="15.95" customHeight="1">
      <c r="B28" s="55"/>
      <c r="C28" s="56" t="s">
        <v>243</v>
      </c>
      <c r="D28" s="66" t="s">
        <v>235</v>
      </c>
      <c r="E28" s="78" t="s">
        <v>185</v>
      </c>
      <c r="F28" s="53" t="s">
        <v>321</v>
      </c>
      <c r="G28" s="34"/>
    </row>
    <row r="29" spans="2:8" ht="15.95" customHeight="1">
      <c r="B29" s="44" t="s">
        <v>204</v>
      </c>
      <c r="C29" s="43" t="s">
        <v>192</v>
      </c>
      <c r="D29" s="66">
        <v>937985</v>
      </c>
      <c r="E29" s="88" t="s">
        <v>196</v>
      </c>
      <c r="F29" s="53" t="s">
        <v>319</v>
      </c>
      <c r="G29" s="34"/>
      <c r="H29" s="176"/>
    </row>
    <row r="30" spans="2:8" ht="15.95" customHeight="1">
      <c r="B30" s="52" t="s">
        <v>136</v>
      </c>
      <c r="C30" s="43" t="s">
        <v>195</v>
      </c>
      <c r="D30" s="66">
        <v>4399100000</v>
      </c>
      <c r="E30" s="78" t="s">
        <v>185</v>
      </c>
      <c r="F30" s="53" t="s">
        <v>319</v>
      </c>
      <c r="G30" s="34"/>
    </row>
    <row r="31" spans="2:8" ht="15.95" customHeight="1">
      <c r="B31" s="55"/>
      <c r="C31" s="43" t="s">
        <v>191</v>
      </c>
      <c r="D31" s="66">
        <v>162892</v>
      </c>
      <c r="E31" s="88" t="s">
        <v>322</v>
      </c>
      <c r="F31" s="53" t="s">
        <v>319</v>
      </c>
      <c r="G31" s="34"/>
    </row>
    <row r="32" spans="2:8" ht="15.95" customHeight="1">
      <c r="B32" s="55"/>
      <c r="C32" s="43" t="s">
        <v>194</v>
      </c>
      <c r="D32" s="66">
        <v>191200000</v>
      </c>
      <c r="E32" s="78" t="s">
        <v>185</v>
      </c>
      <c r="F32" s="53" t="s">
        <v>319</v>
      </c>
      <c r="G32" s="34"/>
    </row>
    <row r="33" spans="2:7" ht="15.95" customHeight="1">
      <c r="B33" s="55"/>
      <c r="C33" s="43" t="s">
        <v>244</v>
      </c>
      <c r="D33" s="66">
        <v>4981.8</v>
      </c>
      <c r="E33" s="88" t="s">
        <v>196</v>
      </c>
      <c r="F33" s="53" t="s">
        <v>319</v>
      </c>
      <c r="G33" s="34"/>
    </row>
    <row r="34" spans="2:7" ht="15.95" customHeight="1">
      <c r="B34" s="55"/>
      <c r="C34" s="43" t="s">
        <v>245</v>
      </c>
      <c r="D34" s="66">
        <v>112900000</v>
      </c>
      <c r="E34" s="78" t="s">
        <v>185</v>
      </c>
      <c r="F34" s="53" t="s">
        <v>319</v>
      </c>
      <c r="G34" s="34"/>
    </row>
    <row r="35" spans="2:7" ht="15.95" customHeight="1">
      <c r="B35" s="55"/>
      <c r="C35" s="43" t="s">
        <v>246</v>
      </c>
      <c r="D35" s="66" t="s">
        <v>235</v>
      </c>
      <c r="E35" s="80" t="s">
        <v>196</v>
      </c>
      <c r="F35" s="53" t="s">
        <v>319</v>
      </c>
      <c r="G35" s="34"/>
    </row>
    <row r="36" spans="2:7" ht="15.95" customHeight="1">
      <c r="B36"/>
      <c r="C36" s="43" t="s">
        <v>247</v>
      </c>
      <c r="D36" s="66">
        <v>28400000</v>
      </c>
      <c r="E36" s="78" t="s">
        <v>185</v>
      </c>
      <c r="F36" s="53" t="s">
        <v>319</v>
      </c>
      <c r="G36" s="34"/>
    </row>
    <row r="37" spans="2:7" ht="15.95" customHeight="1">
      <c r="B37"/>
      <c r="C37" s="43" t="s">
        <v>248</v>
      </c>
      <c r="D37" s="66" t="s">
        <v>235</v>
      </c>
      <c r="E37" s="80" t="s">
        <v>196</v>
      </c>
      <c r="F37" s="53" t="s">
        <v>319</v>
      </c>
      <c r="G37" s="34"/>
    </row>
    <row r="38" spans="2:7" ht="15.95" customHeight="1">
      <c r="B38"/>
      <c r="C38" s="43" t="s">
        <v>249</v>
      </c>
      <c r="D38" s="66">
        <v>6600000</v>
      </c>
      <c r="E38" s="78" t="s">
        <v>185</v>
      </c>
      <c r="F38" s="53" t="s">
        <v>319</v>
      </c>
      <c r="G38" s="34"/>
    </row>
    <row r="39" spans="2:7" ht="15.95" customHeight="1">
      <c r="B39" s="44" t="s">
        <v>205</v>
      </c>
      <c r="C39" s="43" t="s">
        <v>180</v>
      </c>
      <c r="D39" s="186" t="s">
        <v>222</v>
      </c>
      <c r="E39" s="187"/>
      <c r="F39" s="53" t="s">
        <v>323</v>
      </c>
      <c r="G39" s="34"/>
    </row>
    <row r="40" spans="2:7" ht="15.95" customHeight="1">
      <c r="B40" s="47" t="s">
        <v>129</v>
      </c>
      <c r="C40" s="43" t="s">
        <v>38</v>
      </c>
      <c r="D40" s="190" t="s">
        <v>254</v>
      </c>
      <c r="E40" s="191"/>
      <c r="F40" s="57"/>
      <c r="G40" s="34"/>
    </row>
    <row r="41" spans="2:7" ht="15.95" customHeight="1">
      <c r="B41" s="48"/>
      <c r="C41" s="43" t="s">
        <v>130</v>
      </c>
      <c r="D41" s="192" t="s">
        <v>250</v>
      </c>
      <c r="E41" s="193"/>
      <c r="F41" s="95" t="s">
        <v>251</v>
      </c>
      <c r="G41" s="34" t="s">
        <v>253</v>
      </c>
    </row>
    <row r="42" spans="2:7" ht="15.95" customHeight="1">
      <c r="B42" s="47"/>
      <c r="C42" s="43" t="s">
        <v>140</v>
      </c>
      <c r="D42" s="192" t="s">
        <v>256</v>
      </c>
      <c r="E42" s="193"/>
      <c r="F42" s="95" t="s">
        <v>252</v>
      </c>
      <c r="G42" s="34" t="s">
        <v>253</v>
      </c>
    </row>
    <row r="43" spans="2:7" ht="15.95" customHeight="1">
      <c r="B43" s="58" t="s">
        <v>206</v>
      </c>
      <c r="C43" s="59" t="s">
        <v>199</v>
      </c>
      <c r="D43" s="194" t="s">
        <v>257</v>
      </c>
      <c r="E43" s="195"/>
      <c r="F43" s="96" t="s">
        <v>258</v>
      </c>
      <c r="G43" s="34"/>
    </row>
    <row r="44" spans="2:7" ht="15.95" customHeight="1">
      <c r="B44" s="47" t="s">
        <v>141</v>
      </c>
      <c r="C44" s="59" t="s">
        <v>200</v>
      </c>
      <c r="D44" s="194" t="s">
        <v>257</v>
      </c>
      <c r="E44" s="195"/>
      <c r="F44" s="96" t="s">
        <v>258</v>
      </c>
      <c r="G44" s="34"/>
    </row>
    <row r="45" spans="2:7" ht="12.75">
      <c r="B45" s="60"/>
      <c r="C45" s="43" t="s">
        <v>137</v>
      </c>
      <c r="D45" s="192" t="s">
        <v>259</v>
      </c>
      <c r="E45" s="193"/>
      <c r="F45" s="97" t="s">
        <v>260</v>
      </c>
      <c r="G45" s="34"/>
    </row>
    <row r="46" spans="2:7" ht="15.95" customHeight="1">
      <c r="B46" s="58" t="s">
        <v>207</v>
      </c>
      <c r="C46" s="59" t="s">
        <v>17</v>
      </c>
      <c r="D46" s="196" t="s">
        <v>261</v>
      </c>
      <c r="E46" s="197"/>
      <c r="F46" s="53" t="s">
        <v>324</v>
      </c>
      <c r="G46" s="34"/>
    </row>
    <row r="47" spans="2:7" ht="15.95" customHeight="1">
      <c r="B47" s="58" t="s">
        <v>208</v>
      </c>
      <c r="C47" s="59" t="s">
        <v>39</v>
      </c>
      <c r="D47" s="196" t="s">
        <v>235</v>
      </c>
      <c r="E47" s="197"/>
      <c r="F47" s="53" t="s">
        <v>325</v>
      </c>
      <c r="G47" s="34"/>
    </row>
    <row r="48" spans="2:7" ht="15.95" customHeight="1">
      <c r="B48" s="58" t="s">
        <v>209</v>
      </c>
      <c r="C48" s="59" t="s">
        <v>138</v>
      </c>
      <c r="D48" s="186" t="s">
        <v>255</v>
      </c>
      <c r="E48" s="187"/>
      <c r="F48" s="53" t="s">
        <v>326</v>
      </c>
      <c r="G48" s="34"/>
    </row>
    <row r="49" spans="2:7" ht="15.95" customHeight="1">
      <c r="B49" s="8" t="s">
        <v>128</v>
      </c>
      <c r="C49" s="59" t="s">
        <v>139</v>
      </c>
      <c r="D49" s="186" t="s">
        <v>255</v>
      </c>
      <c r="E49" s="187"/>
      <c r="F49" s="57"/>
      <c r="G49" s="34"/>
    </row>
    <row r="50" spans="2:7" ht="15.95" customHeight="1">
      <c r="C50" s="59" t="s">
        <v>127</v>
      </c>
      <c r="D50" s="188" t="s">
        <v>255</v>
      </c>
      <c r="E50" s="189"/>
      <c r="F50" s="75"/>
      <c r="G50" s="34"/>
    </row>
    <row r="51" spans="2:7" ht="15.95" customHeight="1" thickBot="1">
      <c r="B51" s="61"/>
      <c r="C51" s="56" t="s">
        <v>125</v>
      </c>
      <c r="D51" s="198" t="s">
        <v>255</v>
      </c>
      <c r="E51" s="199"/>
      <c r="F51" s="76"/>
      <c r="G51" s="34"/>
    </row>
    <row r="52" spans="2:7" ht="15.95" customHeight="1">
      <c r="B52" s="62"/>
      <c r="C52" s="62"/>
      <c r="D52" s="63"/>
      <c r="E52" s="63"/>
      <c r="F52" s="63"/>
    </row>
    <row r="53" spans="2:7" ht="15.95" customHeight="1" thickBot="1">
      <c r="D53" s="202" t="s">
        <v>34</v>
      </c>
      <c r="E53" s="203"/>
    </row>
    <row r="54" spans="2:7" ht="15.95" customHeight="1">
      <c r="B54" s="44" t="s">
        <v>210</v>
      </c>
      <c r="C54" s="43" t="s">
        <v>142</v>
      </c>
      <c r="D54" s="200" t="s">
        <v>255</v>
      </c>
      <c r="E54" s="201"/>
      <c r="F54" s="51" t="s">
        <v>327</v>
      </c>
      <c r="G54" s="34"/>
    </row>
    <row r="55" spans="2:7" ht="15.95" customHeight="1">
      <c r="B55" s="52" t="s">
        <v>136</v>
      </c>
      <c r="C55" s="43" t="s">
        <v>144</v>
      </c>
      <c r="D55" s="186" t="s">
        <v>255</v>
      </c>
      <c r="E55" s="187"/>
      <c r="F55" s="53" t="s">
        <v>327</v>
      </c>
      <c r="G55" s="34"/>
    </row>
    <row r="56" spans="2:7" ht="15.95" customHeight="1">
      <c r="C56" s="43" t="s">
        <v>145</v>
      </c>
      <c r="D56" s="186" t="s">
        <v>255</v>
      </c>
      <c r="E56" s="187"/>
      <c r="F56" s="53" t="s">
        <v>327</v>
      </c>
      <c r="G56" s="34"/>
    </row>
    <row r="57" spans="2:7" ht="15.95" customHeight="1">
      <c r="B57" s="44" t="s">
        <v>211</v>
      </c>
      <c r="C57" s="43" t="s">
        <v>142</v>
      </c>
      <c r="D57" s="186" t="s">
        <v>255</v>
      </c>
      <c r="E57" s="187"/>
      <c r="F57" s="53" t="s">
        <v>328</v>
      </c>
      <c r="G57" s="34"/>
    </row>
    <row r="58" spans="2:7" ht="15.95" customHeight="1">
      <c r="B58" s="52" t="s">
        <v>136</v>
      </c>
      <c r="C58" s="43" t="s">
        <v>146</v>
      </c>
      <c r="D58" s="186" t="s">
        <v>255</v>
      </c>
      <c r="E58" s="187"/>
      <c r="F58" s="53" t="s">
        <v>328</v>
      </c>
      <c r="G58" s="34"/>
    </row>
    <row r="59" spans="2:7" ht="15.95" customHeight="1">
      <c r="B59" s="44" t="s">
        <v>212</v>
      </c>
      <c r="C59" s="46" t="s">
        <v>143</v>
      </c>
      <c r="D59" s="186" t="s">
        <v>222</v>
      </c>
      <c r="E59" s="187"/>
      <c r="F59" s="53" t="s">
        <v>329</v>
      </c>
      <c r="G59" s="34"/>
    </row>
    <row r="60" spans="2:7" ht="15.95" customHeight="1">
      <c r="B60" s="52" t="s">
        <v>136</v>
      </c>
      <c r="C60" s="43" t="s">
        <v>146</v>
      </c>
      <c r="D60" s="66">
        <v>286794143</v>
      </c>
      <c r="E60" s="78" t="s">
        <v>226</v>
      </c>
      <c r="F60" s="53" t="s">
        <v>329</v>
      </c>
      <c r="G60" s="34"/>
    </row>
    <row r="61" spans="2:7" ht="15.95" customHeight="1">
      <c r="B61" s="44" t="s">
        <v>213</v>
      </c>
      <c r="C61" s="46" t="s">
        <v>147</v>
      </c>
      <c r="D61" s="186" t="s">
        <v>255</v>
      </c>
      <c r="E61" s="187"/>
      <c r="F61" s="53" t="s">
        <v>330</v>
      </c>
      <c r="G61" s="34"/>
    </row>
    <row r="62" spans="2:7" ht="15.95" customHeight="1">
      <c r="B62" s="52" t="s">
        <v>136</v>
      </c>
      <c r="C62" s="43" t="s">
        <v>146</v>
      </c>
      <c r="D62" s="186" t="s">
        <v>255</v>
      </c>
      <c r="E62" s="187"/>
      <c r="F62" s="53" t="s">
        <v>330</v>
      </c>
      <c r="G62" s="34"/>
    </row>
    <row r="63" spans="2:7" ht="25.5">
      <c r="B63" s="44" t="s">
        <v>214</v>
      </c>
      <c r="C63" s="46" t="s">
        <v>148</v>
      </c>
      <c r="D63" s="186" t="s">
        <v>222</v>
      </c>
      <c r="E63" s="187"/>
      <c r="F63" s="53" t="s">
        <v>331</v>
      </c>
      <c r="G63" s="34"/>
    </row>
    <row r="64" spans="2:7" ht="25.5">
      <c r="B64" s="52" t="s">
        <v>136</v>
      </c>
      <c r="C64" s="43" t="s">
        <v>146</v>
      </c>
      <c r="D64" s="66">
        <f>96070332+288979</f>
        <v>96359311</v>
      </c>
      <c r="E64" s="78" t="s">
        <v>226</v>
      </c>
      <c r="F64" s="53" t="s">
        <v>331</v>
      </c>
      <c r="G64" s="34"/>
    </row>
    <row r="65" spans="2:7" ht="15.95" customHeight="1">
      <c r="B65" s="44" t="s">
        <v>215</v>
      </c>
      <c r="C65" s="46" t="s">
        <v>149</v>
      </c>
      <c r="D65" s="186" t="s">
        <v>255</v>
      </c>
      <c r="E65" s="187"/>
      <c r="F65" s="53" t="s">
        <v>332</v>
      </c>
      <c r="G65" s="34" t="s">
        <v>262</v>
      </c>
    </row>
    <row r="66" spans="2:7" ht="15.95" customHeight="1" thickBot="1">
      <c r="B66" s="64" t="s">
        <v>136</v>
      </c>
      <c r="C66" s="43" t="s">
        <v>146</v>
      </c>
      <c r="D66" s="184" t="s">
        <v>255</v>
      </c>
      <c r="E66" s="185"/>
      <c r="F66" s="53" t="s">
        <v>332</v>
      </c>
      <c r="G66" s="34"/>
    </row>
    <row r="67" spans="2:7" ht="15.95" customHeight="1">
      <c r="B67" s="79"/>
    </row>
  </sheetData>
  <mergeCells count="25">
    <mergeCell ref="D51:E51"/>
    <mergeCell ref="D54:E54"/>
    <mergeCell ref="D57:E57"/>
    <mergeCell ref="D59:E59"/>
    <mergeCell ref="D61:E61"/>
    <mergeCell ref="D53:E53"/>
    <mergeCell ref="D50:E50"/>
    <mergeCell ref="D39:E39"/>
    <mergeCell ref="D40:E40"/>
    <mergeCell ref="D41:E41"/>
    <mergeCell ref="D42:E42"/>
    <mergeCell ref="D43:E43"/>
    <mergeCell ref="D44:E44"/>
    <mergeCell ref="D45:E45"/>
    <mergeCell ref="D46:E46"/>
    <mergeCell ref="D47:E47"/>
    <mergeCell ref="D48:E48"/>
    <mergeCell ref="D49:E49"/>
    <mergeCell ref="D66:E66"/>
    <mergeCell ref="D55:E55"/>
    <mergeCell ref="D56:E56"/>
    <mergeCell ref="D58:E58"/>
    <mergeCell ref="D62:E62"/>
    <mergeCell ref="D65:E65"/>
    <mergeCell ref="D63:E63"/>
  </mergeCells>
  <dataValidations xWindow="1241" yWindow="758" count="20">
    <dataValidation allowBlank="1" sqref="F40 F49 F43:F44 D43:D44"/>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formula1>2</formula1>
    </dataValidation>
    <dataValidation type="textLength" operator="equal" showInputMessage="1" showErrorMessage="1" errorTitle="Invalid entry" error="Invalid entry" promptTitle="Please input unit" prompt="Please input currency according to 3-letter ISO currency code." sqref="E32 E38 E60 E36 E64 E12 E5:E10 E16 E18 E20 E22 E24 E26 E28 E30 E14 E34">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D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D38">
      <formula1>0</formula1>
    </dataValidation>
    <dataValidation allowBlank="1" showInputMessage="1" promptTitle="Source" prompt="Please insert source of information, either as section in EITI report, or direct URL to external source." sqref="F48 F46 F5:F39"/>
    <dataValidation allowBlank="1" showInputMessage="1" showErrorMessage="1" promptTitle="Registry URL" prompt="Please insert direct URL to the registry._x000a_Any additional information, please include in comment section" sqref="F50:F51 F47"/>
    <dataValidation allowBlank="1" showInputMessage="1" promptTitle="Allocation of licences" prompt="Please input name of the source for information on allocation and/or transfer of licences" sqref="D46:E46"/>
    <dataValidation allowBlank="1" showInputMessage="1" promptTitle="Source" prompt="Please insert source of information, as section in EITI report" sqref="F54:F66"/>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6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64">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1 E31 E15 E17 E19 E23 E21 E25 E27 E29 E13 E33 E35 E37">
      <formula1>"&lt;Select unit&gt;,Sm3,Sm3 o.e.,Barrels,Tonnes,oz,carats,Scf"</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39:E39 D48:E49 D54:E59 D65:E65 D61:E63">
      <formula1>"Yes,No,Partially,Not applicable,&lt;choose option&gt;"</formula1>
    </dataValidation>
    <dataValidation allowBlank="1" showInputMessage="1" promptTitle="Name of register" prompt="Please input name of register" sqref="D50:E51 D47:E47"/>
    <dataValidation type="list" showDropDown="1" showInputMessage="1" showErrorMessage="1" errorTitle="Please do not edit these cells" error="Please do not edit these cells" sqref="C39:C50 C54:C66 C5:C10 B1:B1048576">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38">
      <formula1>OR(ISNUMBER(SEARCH(", volume",C11)),ISNUMBER(SEARCH(", value",C11)))</formula1>
    </dataValidation>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66:E66">
      <formula1>"Yes,No,Partially,Not applicable,&lt;choose option&gt;"</formula1>
    </dataValidation>
  </dataValidations>
  <hyperlinks>
    <hyperlink ref="F42" r:id="rId1"/>
    <hyperlink ref="F41" r:id="rId2"/>
  </hyperlinks>
  <pageMargins left="0.75" right="0.75" top="1" bottom="1" header="0.5" footer="0.5"/>
  <pageSetup paperSize="9" scale="52" orientation="landscape" horizontalDpi="2400" verticalDpi="24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80"/>
  <sheetViews>
    <sheetView showGridLines="0" zoomScale="90" zoomScaleNormal="90" zoomScalePageLayoutView="85" workbookViewId="0">
      <selection activeCell="B2" sqref="B2"/>
    </sheetView>
  </sheetViews>
  <sheetFormatPr defaultColWidth="10.875" defaultRowHeight="15.75"/>
  <cols>
    <col min="1" max="1" width="3.625" style="99" customWidth="1"/>
    <col min="2" max="2" width="7.375" style="98" customWidth="1"/>
    <col min="3" max="3" width="59.5" style="99" customWidth="1"/>
    <col min="4" max="4" width="38.125" style="99" customWidth="1"/>
    <col min="5" max="6" width="40.5" style="99" customWidth="1"/>
    <col min="7" max="7" width="42.375" style="99" customWidth="1"/>
    <col min="8" max="8" width="31.5" style="100" customWidth="1"/>
    <col min="9" max="9" width="15.5" style="100" bestFit="1" customWidth="1"/>
    <col min="10" max="10" width="14.375" style="99" bestFit="1" customWidth="1"/>
    <col min="11" max="15" width="14.25" style="99" bestFit="1" customWidth="1"/>
    <col min="16" max="16" width="15" style="99" bestFit="1" customWidth="1"/>
    <col min="17" max="16384" width="10.875" style="99"/>
  </cols>
  <sheetData>
    <row r="1" spans="2:16" ht="15.95" customHeight="1">
      <c r="J1" s="100"/>
      <c r="K1" s="100"/>
      <c r="L1" s="100"/>
      <c r="M1" s="100"/>
      <c r="N1" s="100"/>
      <c r="O1" s="100"/>
      <c r="P1" s="100"/>
    </row>
    <row r="2" spans="2:16" ht="26.25">
      <c r="B2" s="101" t="s">
        <v>112</v>
      </c>
      <c r="G2" s="110" t="s">
        <v>154</v>
      </c>
      <c r="H2" s="102" t="s">
        <v>115</v>
      </c>
      <c r="I2" s="103"/>
      <c r="J2" s="103"/>
      <c r="K2" s="103"/>
      <c r="L2" s="103"/>
      <c r="M2" s="103"/>
      <c r="N2" s="103"/>
      <c r="O2" s="103"/>
      <c r="P2" s="155"/>
    </row>
    <row r="3" spans="2:16">
      <c r="B3" s="104" t="s">
        <v>113</v>
      </c>
      <c r="G3" s="156" t="s">
        <v>263</v>
      </c>
      <c r="H3" s="105" t="s">
        <v>120</v>
      </c>
      <c r="I3" s="161"/>
      <c r="J3" s="161"/>
      <c r="K3" s="161"/>
      <c r="L3" s="161"/>
      <c r="M3" s="161"/>
      <c r="N3" s="161"/>
      <c r="O3" s="161"/>
      <c r="P3" s="160"/>
    </row>
    <row r="4" spans="2:16" ht="110.25">
      <c r="B4" s="106" t="s">
        <v>119</v>
      </c>
      <c r="G4" s="172" t="s">
        <v>201</v>
      </c>
      <c r="H4" s="107" t="s">
        <v>4</v>
      </c>
      <c r="I4" s="166" t="s">
        <v>264</v>
      </c>
      <c r="J4" s="166" t="s">
        <v>265</v>
      </c>
      <c r="K4" s="166" t="s">
        <v>306</v>
      </c>
      <c r="L4" s="166" t="s">
        <v>267</v>
      </c>
      <c r="M4" s="166" t="s">
        <v>269</v>
      </c>
      <c r="N4" s="166" t="s">
        <v>266</v>
      </c>
      <c r="O4" s="166" t="s">
        <v>268</v>
      </c>
      <c r="P4" s="167" t="s">
        <v>270</v>
      </c>
    </row>
    <row r="5" spans="2:16" ht="31.5">
      <c r="B5" s="106"/>
      <c r="G5" s="173" t="s">
        <v>336</v>
      </c>
      <c r="H5" s="108" t="s">
        <v>5</v>
      </c>
      <c r="I5" s="174" t="s">
        <v>334</v>
      </c>
      <c r="J5" s="174">
        <v>1001772785</v>
      </c>
      <c r="K5" s="174">
        <v>1001828755</v>
      </c>
      <c r="L5" s="174">
        <v>1001630233</v>
      </c>
      <c r="M5" s="174">
        <v>1001862964</v>
      </c>
      <c r="N5" s="174">
        <v>1001656040</v>
      </c>
      <c r="O5" s="174">
        <v>1001831030</v>
      </c>
      <c r="P5" s="175">
        <v>1001761145</v>
      </c>
    </row>
    <row r="6" spans="2:16">
      <c r="G6" s="173" t="s">
        <v>335</v>
      </c>
      <c r="H6" s="108" t="s">
        <v>186</v>
      </c>
      <c r="I6" s="168" t="s">
        <v>10</v>
      </c>
      <c r="J6" s="168" t="s">
        <v>10</v>
      </c>
      <c r="K6" s="168" t="s">
        <v>10</v>
      </c>
      <c r="L6" s="168" t="s">
        <v>10</v>
      </c>
      <c r="M6" s="168" t="s">
        <v>10</v>
      </c>
      <c r="N6" s="168" t="s">
        <v>10</v>
      </c>
      <c r="O6" s="168" t="s">
        <v>10</v>
      </c>
      <c r="P6" s="171" t="s">
        <v>10</v>
      </c>
    </row>
    <row r="7" spans="2:16">
      <c r="G7" s="173" t="s">
        <v>335</v>
      </c>
      <c r="H7" s="109" t="s">
        <v>1</v>
      </c>
      <c r="I7" s="169" t="s">
        <v>314</v>
      </c>
      <c r="J7" s="169" t="s">
        <v>271</v>
      </c>
      <c r="K7" s="169" t="s">
        <v>315</v>
      </c>
      <c r="L7" s="169" t="s">
        <v>273</v>
      </c>
      <c r="M7" s="169" t="s">
        <v>316</v>
      </c>
      <c r="N7" s="169" t="s">
        <v>272</v>
      </c>
      <c r="O7" s="169" t="s">
        <v>235</v>
      </c>
      <c r="P7" s="170" t="s">
        <v>274</v>
      </c>
    </row>
    <row r="8" spans="2:16" ht="21">
      <c r="B8" s="110" t="s">
        <v>114</v>
      </c>
      <c r="C8" s="111"/>
      <c r="D8" s="111"/>
      <c r="E8" s="207" t="s">
        <v>172</v>
      </c>
      <c r="F8" s="208"/>
      <c r="G8" s="209"/>
      <c r="H8" s="213" t="s">
        <v>155</v>
      </c>
      <c r="I8" s="214"/>
      <c r="J8" s="214"/>
      <c r="K8" s="214"/>
      <c r="L8" s="214"/>
      <c r="M8" s="214"/>
      <c r="N8" s="214"/>
      <c r="O8" s="214"/>
      <c r="P8" s="215"/>
    </row>
    <row r="9" spans="2:16" ht="65.099999999999994" customHeight="1">
      <c r="B9" s="204" t="s">
        <v>181</v>
      </c>
      <c r="C9" s="205"/>
      <c r="D9" s="206"/>
      <c r="E9" s="204" t="s">
        <v>182</v>
      </c>
      <c r="F9" s="205"/>
      <c r="G9" s="206"/>
      <c r="H9" s="210" t="s">
        <v>121</v>
      </c>
      <c r="I9" s="211"/>
      <c r="J9" s="211"/>
      <c r="K9" s="211"/>
      <c r="L9" s="211"/>
      <c r="M9" s="211"/>
      <c r="N9" s="211"/>
      <c r="O9" s="211"/>
      <c r="P9" s="212"/>
    </row>
    <row r="10" spans="2:16">
      <c r="B10" s="112" t="s">
        <v>111</v>
      </c>
      <c r="C10" s="113"/>
      <c r="D10" s="11" t="s">
        <v>35</v>
      </c>
      <c r="E10" s="12" t="s">
        <v>2</v>
      </c>
      <c r="F10" s="16" t="s">
        <v>150</v>
      </c>
      <c r="G10" s="11" t="s">
        <v>152</v>
      </c>
      <c r="H10" s="154" t="s">
        <v>3</v>
      </c>
      <c r="I10" s="114">
        <f>SUM(I13:I58)</f>
        <v>2149641562.8600001</v>
      </c>
      <c r="J10" s="114">
        <f t="shared" ref="J10:P10" si="0">SUM(J13:J58)</f>
        <v>983797469</v>
      </c>
      <c r="K10" s="114">
        <f t="shared" si="0"/>
        <v>1032691640.22</v>
      </c>
      <c r="L10" s="114">
        <f t="shared" si="0"/>
        <v>747881022.25900018</v>
      </c>
      <c r="M10" s="114">
        <f t="shared" si="0"/>
        <v>929907325</v>
      </c>
      <c r="N10" s="114">
        <f t="shared" si="0"/>
        <v>532403263.25999999</v>
      </c>
      <c r="O10" s="114">
        <f t="shared" si="0"/>
        <v>469862659.15999997</v>
      </c>
      <c r="P10" s="153">
        <f t="shared" si="0"/>
        <v>30085756</v>
      </c>
    </row>
    <row r="11" spans="2:16">
      <c r="B11" s="115" t="s">
        <v>41</v>
      </c>
      <c r="C11" s="116" t="s">
        <v>42</v>
      </c>
      <c r="D11" s="2"/>
      <c r="E11" s="13"/>
      <c r="F11" s="17"/>
      <c r="G11" s="20"/>
      <c r="H11" s="165"/>
      <c r="I11" s="164"/>
      <c r="J11" s="164"/>
      <c r="K11" s="164"/>
      <c r="L11" s="164"/>
      <c r="M11" s="164"/>
      <c r="N11" s="164"/>
      <c r="O11" s="164"/>
      <c r="P11" s="163"/>
    </row>
    <row r="12" spans="2:16">
      <c r="B12" s="117" t="s">
        <v>43</v>
      </c>
      <c r="C12" s="118" t="s">
        <v>44</v>
      </c>
      <c r="D12" s="1"/>
      <c r="E12" s="13"/>
      <c r="F12" s="17"/>
      <c r="G12" s="20"/>
      <c r="H12" s="162"/>
      <c r="I12" s="161"/>
      <c r="J12" s="161"/>
      <c r="K12" s="161"/>
      <c r="L12" s="161"/>
      <c r="M12" s="161"/>
      <c r="N12" s="161"/>
      <c r="O12" s="161"/>
      <c r="P12" s="160"/>
    </row>
    <row r="13" spans="2:16" ht="31.5">
      <c r="B13" s="119" t="s">
        <v>45</v>
      </c>
      <c r="C13" s="120" t="s">
        <v>46</v>
      </c>
      <c r="D13" s="10" t="s">
        <v>301</v>
      </c>
      <c r="E13" s="13" t="s">
        <v>307</v>
      </c>
      <c r="F13" s="17" t="s">
        <v>275</v>
      </c>
      <c r="G13" s="20">
        <v>1329364746.1399999</v>
      </c>
      <c r="H13" s="162">
        <f>SUM(I13:P13)</f>
        <v>1160527257</v>
      </c>
      <c r="I13" s="161">
        <v>660733605</v>
      </c>
      <c r="J13" s="161">
        <v>23431074</v>
      </c>
      <c r="K13" s="161">
        <v>0</v>
      </c>
      <c r="L13" s="161">
        <v>23010165</v>
      </c>
      <c r="M13" s="161">
        <v>0</v>
      </c>
      <c r="N13" s="161">
        <v>346018330</v>
      </c>
      <c r="O13" s="161">
        <v>79240660</v>
      </c>
      <c r="P13" s="160">
        <v>28093423</v>
      </c>
    </row>
    <row r="14" spans="2:16">
      <c r="B14" s="119" t="s">
        <v>45</v>
      </c>
      <c r="C14" s="120" t="s">
        <v>46</v>
      </c>
      <c r="D14" s="10" t="s">
        <v>301</v>
      </c>
      <c r="E14" s="13" t="s">
        <v>276</v>
      </c>
      <c r="F14" s="17" t="s">
        <v>275</v>
      </c>
      <c r="G14" s="20">
        <v>172492</v>
      </c>
      <c r="H14" s="162">
        <f>SUM(I14:P14)</f>
        <v>1672</v>
      </c>
      <c r="I14" s="161">
        <v>0</v>
      </c>
      <c r="J14" s="161">
        <v>0</v>
      </c>
      <c r="K14" s="161">
        <v>0</v>
      </c>
      <c r="L14" s="161">
        <v>1672</v>
      </c>
      <c r="M14" s="161">
        <v>0</v>
      </c>
      <c r="N14" s="161">
        <v>0</v>
      </c>
      <c r="O14" s="161">
        <v>0</v>
      </c>
      <c r="P14" s="160">
        <v>0</v>
      </c>
    </row>
    <row r="15" spans="2:16">
      <c r="B15" s="119" t="s">
        <v>47</v>
      </c>
      <c r="C15" s="120" t="s">
        <v>48</v>
      </c>
      <c r="D15" s="10" t="s">
        <v>255</v>
      </c>
      <c r="E15" s="13"/>
      <c r="F15" s="121"/>
      <c r="G15" s="20"/>
      <c r="H15" s="162"/>
      <c r="I15" s="161"/>
      <c r="J15" s="161"/>
      <c r="K15" s="161"/>
      <c r="L15" s="161"/>
      <c r="M15" s="161"/>
      <c r="N15" s="161"/>
      <c r="O15" s="161"/>
      <c r="P15" s="160"/>
    </row>
    <row r="16" spans="2:16">
      <c r="B16" s="119" t="s">
        <v>49</v>
      </c>
      <c r="C16" s="120" t="s">
        <v>50</v>
      </c>
      <c r="D16" s="10" t="s">
        <v>255</v>
      </c>
      <c r="E16" s="13"/>
      <c r="F16" s="17"/>
      <c r="G16" s="20"/>
      <c r="H16" s="162"/>
      <c r="I16" s="161"/>
      <c r="J16" s="161"/>
      <c r="K16" s="161"/>
      <c r="L16" s="161"/>
      <c r="M16" s="161"/>
      <c r="N16" s="161"/>
      <c r="O16" s="161"/>
      <c r="P16" s="160"/>
    </row>
    <row r="17" spans="2:17">
      <c r="B17" s="119" t="s">
        <v>51</v>
      </c>
      <c r="C17" s="120" t="s">
        <v>52</v>
      </c>
      <c r="D17" s="10" t="s">
        <v>301</v>
      </c>
      <c r="E17" s="13" t="s">
        <v>277</v>
      </c>
      <c r="F17" s="17" t="s">
        <v>275</v>
      </c>
      <c r="G17" s="20">
        <v>8006879.7999999998</v>
      </c>
      <c r="H17" s="162">
        <f>SUM(I17:P17)</f>
        <v>269550</v>
      </c>
      <c r="I17" s="161">
        <v>0</v>
      </c>
      <c r="J17" s="161">
        <v>0</v>
      </c>
      <c r="K17" s="161">
        <v>0</v>
      </c>
      <c r="L17" s="161">
        <v>0</v>
      </c>
      <c r="M17" s="161">
        <v>0</v>
      </c>
      <c r="N17" s="161">
        <v>177400</v>
      </c>
      <c r="O17" s="161">
        <v>0</v>
      </c>
      <c r="P17" s="160">
        <v>92150</v>
      </c>
    </row>
    <row r="18" spans="2:17">
      <c r="B18" s="119" t="s">
        <v>51</v>
      </c>
      <c r="C18" s="120" t="s">
        <v>52</v>
      </c>
      <c r="D18" s="10" t="s">
        <v>301</v>
      </c>
      <c r="E18" s="13" t="s">
        <v>278</v>
      </c>
      <c r="F18" s="17" t="s">
        <v>279</v>
      </c>
      <c r="G18" s="20">
        <v>96070331.819999993</v>
      </c>
      <c r="H18" s="162">
        <f>SUM(I18:P18)</f>
        <v>62828964.819999993</v>
      </c>
      <c r="I18" s="161">
        <v>17798835</v>
      </c>
      <c r="J18" s="161">
        <v>23465854.02</v>
      </c>
      <c r="K18" s="161">
        <v>11049000</v>
      </c>
      <c r="L18" s="161">
        <v>5665275.7999999998</v>
      </c>
      <c r="M18" s="161">
        <v>0</v>
      </c>
      <c r="N18" s="161">
        <v>0</v>
      </c>
      <c r="O18" s="161">
        <v>4850000</v>
      </c>
      <c r="P18" s="160">
        <v>0</v>
      </c>
    </row>
    <row r="19" spans="2:17">
      <c r="B19" s="122" t="s">
        <v>53</v>
      </c>
      <c r="C19" s="118" t="s">
        <v>54</v>
      </c>
      <c r="D19" s="1"/>
      <c r="E19" s="13"/>
      <c r="F19" s="17"/>
      <c r="G19" s="20"/>
      <c r="H19" s="162"/>
      <c r="I19" s="161"/>
      <c r="J19" s="161"/>
      <c r="K19" s="161"/>
      <c r="L19" s="161"/>
      <c r="M19" s="161"/>
      <c r="N19" s="161"/>
      <c r="O19" s="161"/>
      <c r="P19" s="160"/>
    </row>
    <row r="20" spans="2:17">
      <c r="B20" s="119" t="s">
        <v>55</v>
      </c>
      <c r="C20" s="120" t="s">
        <v>56</v>
      </c>
      <c r="D20" s="10" t="s">
        <v>301</v>
      </c>
      <c r="E20" s="13" t="s">
        <v>280</v>
      </c>
      <c r="F20" s="17" t="s">
        <v>275</v>
      </c>
      <c r="G20" s="20">
        <v>681938520.38999999</v>
      </c>
      <c r="H20" s="162">
        <f>SUM(I20:P20)</f>
        <v>452311202.31</v>
      </c>
      <c r="I20" s="161">
        <v>0</v>
      </c>
      <c r="J20" s="161">
        <v>5385580</v>
      </c>
      <c r="K20" s="161">
        <v>329562152</v>
      </c>
      <c r="L20" s="161">
        <v>74068990.309999987</v>
      </c>
      <c r="M20" s="161">
        <v>29466800</v>
      </c>
      <c r="N20" s="161">
        <v>0</v>
      </c>
      <c r="O20" s="161">
        <v>12527162</v>
      </c>
      <c r="P20" s="160">
        <v>1300518</v>
      </c>
    </row>
    <row r="21" spans="2:17">
      <c r="B21" s="119" t="s">
        <v>57</v>
      </c>
      <c r="C21" s="120" t="s">
        <v>58</v>
      </c>
      <c r="D21" s="10" t="s">
        <v>301</v>
      </c>
      <c r="E21" s="13" t="s">
        <v>281</v>
      </c>
      <c r="F21" s="17" t="s">
        <v>275</v>
      </c>
      <c r="G21" s="20">
        <v>20134760.949999999</v>
      </c>
      <c r="H21" s="162">
        <f>SUM(I21:P21)</f>
        <v>18660203</v>
      </c>
      <c r="I21" s="161">
        <v>13463492</v>
      </c>
      <c r="J21" s="161">
        <v>4624549</v>
      </c>
      <c r="K21" s="161">
        <v>5610</v>
      </c>
      <c r="L21" s="161">
        <v>1616</v>
      </c>
      <c r="M21" s="161">
        <v>0</v>
      </c>
      <c r="N21" s="161">
        <v>367195</v>
      </c>
      <c r="O21" s="161">
        <v>197741</v>
      </c>
      <c r="P21" s="160">
        <v>0</v>
      </c>
    </row>
    <row r="22" spans="2:17">
      <c r="B22" s="122" t="s">
        <v>59</v>
      </c>
      <c r="C22" s="118" t="s">
        <v>60</v>
      </c>
      <c r="D22" s="2"/>
      <c r="E22" s="13"/>
      <c r="F22" s="17"/>
      <c r="G22" s="20"/>
      <c r="H22" s="162"/>
      <c r="I22" s="161"/>
      <c r="J22" s="161"/>
      <c r="K22" s="161"/>
      <c r="L22" s="161"/>
      <c r="M22" s="161"/>
      <c r="N22" s="161"/>
      <c r="O22" s="161"/>
      <c r="P22" s="160"/>
    </row>
    <row r="23" spans="2:17" ht="31.5">
      <c r="B23" s="119" t="s">
        <v>61</v>
      </c>
      <c r="C23" s="120" t="s">
        <v>62</v>
      </c>
      <c r="D23" s="10" t="s">
        <v>197</v>
      </c>
      <c r="E23" s="13" t="s">
        <v>282</v>
      </c>
      <c r="F23" s="17" t="s">
        <v>300</v>
      </c>
      <c r="G23" s="20">
        <v>5880817.919999999</v>
      </c>
      <c r="H23" s="162">
        <f>SUM(I23:P23)</f>
        <v>5880817.919999999</v>
      </c>
      <c r="I23" s="161">
        <v>440188.33</v>
      </c>
      <c r="J23" s="161">
        <v>911296.22</v>
      </c>
      <c r="K23" s="161">
        <v>2004373.22</v>
      </c>
      <c r="L23" s="161">
        <v>509290</v>
      </c>
      <c r="M23" s="161">
        <v>1591388</v>
      </c>
      <c r="N23" s="161">
        <v>415705.26</v>
      </c>
      <c r="O23" s="161">
        <v>8576.89</v>
      </c>
      <c r="P23" s="160">
        <v>0</v>
      </c>
    </row>
    <row r="24" spans="2:17">
      <c r="B24" s="119" t="s">
        <v>63</v>
      </c>
      <c r="C24" s="120" t="s">
        <v>64</v>
      </c>
      <c r="D24" s="10" t="s">
        <v>255</v>
      </c>
      <c r="E24" s="13"/>
      <c r="F24" s="17"/>
      <c r="G24" s="21"/>
      <c r="H24" s="162"/>
      <c r="I24" s="161"/>
      <c r="J24" s="161"/>
      <c r="K24" s="161"/>
      <c r="L24" s="161"/>
      <c r="M24" s="161"/>
      <c r="N24" s="161"/>
      <c r="O24" s="161"/>
      <c r="P24" s="160"/>
    </row>
    <row r="25" spans="2:17">
      <c r="B25" s="117" t="s">
        <v>65</v>
      </c>
      <c r="C25" s="118" t="s">
        <v>66</v>
      </c>
      <c r="D25" s="2"/>
      <c r="E25" s="13"/>
      <c r="F25" s="17"/>
      <c r="G25" s="20"/>
      <c r="H25" s="162"/>
      <c r="I25" s="161"/>
      <c r="J25" s="161"/>
      <c r="K25" s="161"/>
      <c r="L25" s="161"/>
      <c r="M25" s="161"/>
      <c r="N25" s="161"/>
      <c r="O25" s="161"/>
      <c r="P25" s="160"/>
    </row>
    <row r="26" spans="2:17">
      <c r="B26" s="119" t="s">
        <v>67</v>
      </c>
      <c r="C26" s="120" t="s">
        <v>68</v>
      </c>
      <c r="D26" s="10" t="s">
        <v>301</v>
      </c>
      <c r="E26" s="13" t="s">
        <v>283</v>
      </c>
      <c r="F26" s="17" t="s">
        <v>275</v>
      </c>
      <c r="G26" s="20">
        <v>2254568542</v>
      </c>
      <c r="H26" s="162">
        <f>SUM(I26:P26)</f>
        <v>1718116388</v>
      </c>
      <c r="I26" s="161">
        <v>184179301</v>
      </c>
      <c r="J26" s="161">
        <v>304711487</v>
      </c>
      <c r="K26" s="161">
        <v>73727161</v>
      </c>
      <c r="L26" s="161">
        <v>404959431</v>
      </c>
      <c r="M26" s="161">
        <v>301876554</v>
      </c>
      <c r="N26" s="161">
        <v>93251053</v>
      </c>
      <c r="O26" s="161">
        <v>355411401</v>
      </c>
      <c r="P26" s="160">
        <v>0</v>
      </c>
      <c r="Q26" s="100"/>
    </row>
    <row r="27" spans="2:17">
      <c r="B27" s="119" t="s">
        <v>67</v>
      </c>
      <c r="C27" s="120" t="s">
        <v>68</v>
      </c>
      <c r="D27" s="10" t="s">
        <v>301</v>
      </c>
      <c r="E27" s="13" t="s">
        <v>284</v>
      </c>
      <c r="F27" s="17" t="s">
        <v>275</v>
      </c>
      <c r="G27" s="20">
        <v>415170089.44999999</v>
      </c>
      <c r="H27" s="162">
        <f>SUM(I27:P27)</f>
        <v>385210795.19999999</v>
      </c>
      <c r="I27" s="161">
        <v>83685539</v>
      </c>
      <c r="J27" s="161">
        <v>14973200</v>
      </c>
      <c r="K27" s="161">
        <v>23610431</v>
      </c>
      <c r="L27" s="161">
        <v>33812521.200000003</v>
      </c>
      <c r="M27" s="161">
        <v>152794757</v>
      </c>
      <c r="N27" s="161">
        <v>60460367</v>
      </c>
      <c r="O27" s="161">
        <v>15873980</v>
      </c>
      <c r="P27" s="160">
        <v>0</v>
      </c>
      <c r="Q27" s="100"/>
    </row>
    <row r="28" spans="2:17">
      <c r="B28" s="119" t="s">
        <v>69</v>
      </c>
      <c r="C28" s="120" t="s">
        <v>70</v>
      </c>
      <c r="D28" s="10" t="s">
        <v>255</v>
      </c>
      <c r="E28" s="13"/>
      <c r="F28" s="17"/>
      <c r="G28" s="20"/>
      <c r="H28" s="162"/>
      <c r="I28" s="161"/>
      <c r="J28" s="161"/>
      <c r="K28" s="161"/>
      <c r="L28" s="161"/>
      <c r="M28" s="161"/>
      <c r="N28" s="161"/>
      <c r="O28" s="161"/>
      <c r="P28" s="160"/>
    </row>
    <row r="29" spans="2:17">
      <c r="B29" s="119" t="s">
        <v>71</v>
      </c>
      <c r="C29" s="120" t="s">
        <v>72</v>
      </c>
      <c r="D29" s="10" t="s">
        <v>301</v>
      </c>
      <c r="E29" s="13" t="s">
        <v>285</v>
      </c>
      <c r="F29" s="17" t="s">
        <v>275</v>
      </c>
      <c r="G29" s="20">
        <v>644554637.59000003</v>
      </c>
      <c r="H29" s="162">
        <f>SUM(I29:P29)</f>
        <v>461357874.48000002</v>
      </c>
      <c r="I29" s="161">
        <v>47055847</v>
      </c>
      <c r="J29" s="161">
        <v>144367498</v>
      </c>
      <c r="K29" s="161">
        <v>66896460</v>
      </c>
      <c r="L29" s="161">
        <v>72507128.479999989</v>
      </c>
      <c r="M29" s="161">
        <v>96838098</v>
      </c>
      <c r="N29" s="161">
        <v>31701558</v>
      </c>
      <c r="O29" s="161">
        <v>1391620</v>
      </c>
      <c r="P29" s="160">
        <v>599665</v>
      </c>
    </row>
    <row r="30" spans="2:17">
      <c r="B30" s="119" t="s">
        <v>71</v>
      </c>
      <c r="C30" s="120" t="s">
        <v>72</v>
      </c>
      <c r="D30" s="125" t="s">
        <v>198</v>
      </c>
      <c r="E30" s="13" t="s">
        <v>303</v>
      </c>
      <c r="F30" s="17" t="s">
        <v>275</v>
      </c>
      <c r="G30" s="20">
        <v>2735720.2600000002</v>
      </c>
      <c r="H30" s="162">
        <f>SUM(I30:P30)</f>
        <v>0</v>
      </c>
      <c r="I30" s="161">
        <v>0</v>
      </c>
      <c r="J30" s="161">
        <v>0</v>
      </c>
      <c r="K30" s="161">
        <v>0</v>
      </c>
      <c r="L30" s="161">
        <v>0</v>
      </c>
      <c r="M30" s="161">
        <v>0</v>
      </c>
      <c r="N30" s="161">
        <v>0</v>
      </c>
      <c r="O30" s="161">
        <v>0</v>
      </c>
      <c r="P30" s="160">
        <v>0</v>
      </c>
    </row>
    <row r="31" spans="2:17">
      <c r="B31" s="123"/>
      <c r="C31" s="120"/>
      <c r="D31" s="2"/>
      <c r="E31" s="13"/>
      <c r="F31" s="17"/>
      <c r="G31" s="20"/>
      <c r="H31" s="162">
        <v>0</v>
      </c>
      <c r="I31" s="161"/>
      <c r="J31" s="161"/>
      <c r="K31" s="161"/>
      <c r="L31" s="161"/>
      <c r="M31" s="161"/>
      <c r="N31" s="161"/>
      <c r="O31" s="161"/>
      <c r="P31" s="160"/>
    </row>
    <row r="32" spans="2:17">
      <c r="B32" s="124" t="s">
        <v>73</v>
      </c>
      <c r="C32" s="116" t="s">
        <v>74</v>
      </c>
      <c r="D32" s="1"/>
      <c r="E32" s="13"/>
      <c r="F32" s="17"/>
      <c r="G32" s="20"/>
      <c r="H32" s="162">
        <v>0</v>
      </c>
      <c r="I32" s="161"/>
      <c r="J32" s="161"/>
      <c r="K32" s="161"/>
      <c r="L32" s="161"/>
      <c r="M32" s="161"/>
      <c r="N32" s="161"/>
      <c r="O32" s="161"/>
      <c r="P32" s="160"/>
    </row>
    <row r="33" spans="2:16">
      <c r="B33" s="119" t="s">
        <v>75</v>
      </c>
      <c r="C33" s="120" t="s">
        <v>76</v>
      </c>
      <c r="D33" s="10" t="s">
        <v>286</v>
      </c>
      <c r="E33" s="13"/>
      <c r="F33" s="17"/>
      <c r="G33" s="20"/>
      <c r="H33" s="162">
        <v>0</v>
      </c>
      <c r="I33" s="161"/>
      <c r="J33" s="161"/>
      <c r="K33" s="161"/>
      <c r="L33" s="161"/>
      <c r="M33" s="161"/>
      <c r="N33" s="161"/>
      <c r="O33" s="161"/>
      <c r="P33" s="160"/>
    </row>
    <row r="34" spans="2:16">
      <c r="B34" s="119"/>
      <c r="C34" s="120"/>
      <c r="D34" s="2"/>
      <c r="E34" s="13"/>
      <c r="F34" s="17"/>
      <c r="G34" s="20"/>
      <c r="H34" s="162">
        <v>0</v>
      </c>
      <c r="I34" s="161"/>
      <c r="J34" s="161"/>
      <c r="K34" s="161"/>
      <c r="L34" s="161"/>
      <c r="M34" s="161"/>
      <c r="N34" s="161"/>
      <c r="O34" s="161"/>
      <c r="P34" s="160"/>
    </row>
    <row r="35" spans="2:16">
      <c r="B35" s="124" t="s">
        <v>77</v>
      </c>
      <c r="C35" s="116" t="s">
        <v>0</v>
      </c>
      <c r="D35" s="2"/>
      <c r="E35" s="13"/>
      <c r="F35" s="17"/>
      <c r="G35" s="20"/>
      <c r="H35" s="162">
        <v>0</v>
      </c>
      <c r="I35" s="161"/>
      <c r="J35" s="161"/>
      <c r="K35" s="161"/>
      <c r="L35" s="161"/>
      <c r="M35" s="161"/>
      <c r="N35" s="161"/>
      <c r="O35" s="161"/>
      <c r="P35" s="160"/>
    </row>
    <row r="36" spans="2:16">
      <c r="B36" s="122" t="s">
        <v>78</v>
      </c>
      <c r="C36" s="118" t="s">
        <v>79</v>
      </c>
      <c r="D36" s="2"/>
      <c r="E36" s="13"/>
      <c r="F36" s="17"/>
      <c r="G36" s="20"/>
      <c r="H36" s="162">
        <v>0</v>
      </c>
      <c r="I36" s="161"/>
      <c r="J36" s="161"/>
      <c r="K36" s="161"/>
      <c r="L36" s="161"/>
      <c r="M36" s="161"/>
      <c r="N36" s="161"/>
      <c r="O36" s="161"/>
      <c r="P36" s="160"/>
    </row>
    <row r="37" spans="2:16">
      <c r="B37" s="122" t="s">
        <v>80</v>
      </c>
      <c r="C37" s="118" t="s">
        <v>81</v>
      </c>
      <c r="D37" s="2"/>
      <c r="E37" s="13"/>
      <c r="F37" s="17"/>
      <c r="G37" s="20"/>
      <c r="H37" s="162">
        <v>0</v>
      </c>
      <c r="I37" s="161"/>
      <c r="J37" s="161"/>
      <c r="K37" s="161"/>
      <c r="L37" s="161"/>
      <c r="M37" s="161"/>
      <c r="N37" s="161"/>
      <c r="O37" s="161"/>
      <c r="P37" s="160"/>
    </row>
    <row r="38" spans="2:16" ht="31.5">
      <c r="B38" s="119" t="s">
        <v>82</v>
      </c>
      <c r="C38" s="120" t="s">
        <v>83</v>
      </c>
      <c r="D38" s="10" t="s">
        <v>198</v>
      </c>
      <c r="E38" s="13" t="s">
        <v>287</v>
      </c>
      <c r="F38" s="17" t="s">
        <v>288</v>
      </c>
      <c r="G38" s="20">
        <v>31691624</v>
      </c>
      <c r="H38" s="162">
        <f>SUM(I38:P38)</f>
        <v>0</v>
      </c>
      <c r="I38" s="161">
        <v>0</v>
      </c>
      <c r="J38" s="161">
        <v>0</v>
      </c>
      <c r="K38" s="161">
        <v>0</v>
      </c>
      <c r="L38" s="161">
        <v>0</v>
      </c>
      <c r="M38" s="161">
        <v>0</v>
      </c>
      <c r="N38" s="161">
        <v>0</v>
      </c>
      <c r="O38" s="161">
        <v>0</v>
      </c>
      <c r="P38" s="160">
        <v>0</v>
      </c>
    </row>
    <row r="39" spans="2:16" ht="31.5">
      <c r="B39" s="119" t="s">
        <v>84</v>
      </c>
      <c r="C39" s="120" t="s">
        <v>85</v>
      </c>
      <c r="D39" s="10" t="s">
        <v>198</v>
      </c>
      <c r="E39" s="13" t="s">
        <v>290</v>
      </c>
      <c r="F39" s="17" t="s">
        <v>302</v>
      </c>
      <c r="G39" s="20">
        <v>51300000</v>
      </c>
      <c r="H39" s="162">
        <f>SUM(I39:P39)</f>
        <v>0</v>
      </c>
      <c r="I39" s="161">
        <v>0</v>
      </c>
      <c r="J39" s="161">
        <v>0</v>
      </c>
      <c r="K39" s="161">
        <v>0</v>
      </c>
      <c r="L39" s="161">
        <v>0</v>
      </c>
      <c r="M39" s="161">
        <v>0</v>
      </c>
      <c r="N39" s="161">
        <v>0</v>
      </c>
      <c r="O39" s="161">
        <v>0</v>
      </c>
      <c r="P39" s="160">
        <v>0</v>
      </c>
    </row>
    <row r="40" spans="2:16">
      <c r="B40" s="119" t="s">
        <v>86</v>
      </c>
      <c r="C40" s="120" t="s">
        <v>87</v>
      </c>
      <c r="D40" s="10" t="s">
        <v>255</v>
      </c>
      <c r="E40" s="13"/>
      <c r="F40" s="17"/>
      <c r="G40" s="21"/>
      <c r="H40" s="162"/>
      <c r="I40" s="161"/>
      <c r="J40" s="161"/>
      <c r="K40" s="161"/>
      <c r="L40" s="161"/>
      <c r="M40" s="161"/>
      <c r="N40" s="161"/>
      <c r="O40" s="161"/>
      <c r="P40" s="160"/>
    </row>
    <row r="41" spans="2:16">
      <c r="B41" s="122" t="s">
        <v>88</v>
      </c>
      <c r="C41" s="118" t="s">
        <v>89</v>
      </c>
      <c r="D41" s="1"/>
      <c r="E41" s="13"/>
      <c r="F41" s="17"/>
      <c r="G41" s="21"/>
      <c r="H41" s="162"/>
      <c r="I41" s="161"/>
      <c r="J41" s="161"/>
      <c r="K41" s="161"/>
      <c r="L41" s="161"/>
      <c r="M41" s="161"/>
      <c r="N41" s="161"/>
      <c r="O41" s="161"/>
      <c r="P41" s="160"/>
    </row>
    <row r="42" spans="2:16">
      <c r="B42" s="119" t="s">
        <v>90</v>
      </c>
      <c r="C42" s="120" t="s">
        <v>91</v>
      </c>
      <c r="D42" s="10" t="s">
        <v>301</v>
      </c>
      <c r="E42" s="13" t="s">
        <v>291</v>
      </c>
      <c r="F42" s="17" t="s">
        <v>275</v>
      </c>
      <c r="G42" s="20">
        <v>3082328993.2900004</v>
      </c>
      <c r="H42" s="162">
        <f>SUM(I42:P42)</f>
        <v>2535299314.3200002</v>
      </c>
      <c r="I42" s="161">
        <v>1132071897</v>
      </c>
      <c r="J42" s="161">
        <v>400766366</v>
      </c>
      <c r="K42" s="161">
        <v>525836453</v>
      </c>
      <c r="L42" s="161">
        <v>128968895.31999999</v>
      </c>
      <c r="M42" s="161">
        <v>347331103</v>
      </c>
      <c r="N42" s="161">
        <v>0</v>
      </c>
      <c r="O42" s="161">
        <v>324600</v>
      </c>
      <c r="P42" s="160">
        <v>0</v>
      </c>
    </row>
    <row r="43" spans="2:16">
      <c r="B43" s="119" t="s">
        <v>92</v>
      </c>
      <c r="C43" s="120" t="s">
        <v>93</v>
      </c>
      <c r="D43" s="10" t="s">
        <v>255</v>
      </c>
      <c r="E43" s="13"/>
      <c r="F43" s="17"/>
      <c r="G43" s="20"/>
      <c r="H43" s="162"/>
      <c r="I43" s="161"/>
      <c r="J43" s="161"/>
      <c r="K43" s="161"/>
      <c r="L43" s="161"/>
      <c r="M43" s="161"/>
      <c r="N43" s="161"/>
      <c r="O43" s="161"/>
      <c r="P43" s="160"/>
    </row>
    <row r="44" spans="2:16">
      <c r="B44" s="119"/>
      <c r="C44" s="120"/>
      <c r="D44" s="2"/>
      <c r="E44" s="13"/>
      <c r="F44" s="17"/>
      <c r="G44" s="20"/>
      <c r="H44" s="162">
        <v>0</v>
      </c>
      <c r="I44" s="161"/>
      <c r="J44" s="161"/>
      <c r="K44" s="161"/>
      <c r="L44" s="161"/>
      <c r="M44" s="161"/>
      <c r="N44" s="161"/>
      <c r="O44" s="161"/>
      <c r="P44" s="160"/>
    </row>
    <row r="45" spans="2:16">
      <c r="B45" s="119"/>
      <c r="C45" s="120"/>
      <c r="D45" s="2"/>
      <c r="E45" s="13"/>
      <c r="F45" s="17"/>
      <c r="G45" s="20"/>
      <c r="H45" s="162">
        <v>0</v>
      </c>
      <c r="I45" s="161"/>
      <c r="J45" s="161"/>
      <c r="K45" s="161"/>
      <c r="L45" s="161"/>
      <c r="M45" s="161"/>
      <c r="N45" s="161"/>
      <c r="O45" s="161"/>
      <c r="P45" s="160"/>
    </row>
    <row r="46" spans="2:16">
      <c r="B46" s="122" t="s">
        <v>88</v>
      </c>
      <c r="C46" s="118" t="s">
        <v>94</v>
      </c>
      <c r="D46" s="1"/>
      <c r="E46" s="13"/>
      <c r="F46" s="17"/>
      <c r="G46" s="20"/>
      <c r="H46" s="162">
        <v>0</v>
      </c>
      <c r="I46" s="161"/>
      <c r="J46" s="161"/>
      <c r="K46" s="161"/>
      <c r="L46" s="161"/>
      <c r="M46" s="161"/>
      <c r="N46" s="161"/>
      <c r="O46" s="161"/>
      <c r="P46" s="160"/>
    </row>
    <row r="47" spans="2:16">
      <c r="B47" s="119" t="s">
        <v>95</v>
      </c>
      <c r="C47" s="120" t="s">
        <v>96</v>
      </c>
      <c r="D47" s="10" t="s">
        <v>255</v>
      </c>
      <c r="E47" s="13"/>
      <c r="F47" s="17"/>
      <c r="G47" s="20"/>
      <c r="H47" s="162">
        <v>0</v>
      </c>
      <c r="I47" s="161"/>
      <c r="J47" s="161"/>
      <c r="K47" s="161"/>
      <c r="L47" s="161"/>
      <c r="M47" s="161"/>
      <c r="N47" s="161"/>
      <c r="O47" s="161"/>
      <c r="P47" s="160"/>
    </row>
    <row r="48" spans="2:16" ht="31.5">
      <c r="B48" s="119" t="s">
        <v>97</v>
      </c>
      <c r="C48" s="120" t="s">
        <v>98</v>
      </c>
      <c r="D48" s="10" t="s">
        <v>197</v>
      </c>
      <c r="E48" s="13" t="s">
        <v>289</v>
      </c>
      <c r="F48" s="17" t="s">
        <v>288</v>
      </c>
      <c r="G48" s="20">
        <v>61090548.390000001</v>
      </c>
      <c r="H48" s="162">
        <f>SUM(I48:P48)</f>
        <v>61090548.390000001</v>
      </c>
      <c r="I48" s="161">
        <v>0</v>
      </c>
      <c r="J48" s="161">
        <v>61090548.390000001</v>
      </c>
      <c r="K48" s="161">
        <v>0</v>
      </c>
      <c r="L48" s="161">
        <v>0</v>
      </c>
      <c r="M48" s="161">
        <v>0</v>
      </c>
      <c r="N48" s="161">
        <v>0</v>
      </c>
      <c r="O48" s="161">
        <v>0</v>
      </c>
      <c r="P48" s="160">
        <v>0</v>
      </c>
    </row>
    <row r="49" spans="2:16" ht="31.5">
      <c r="B49" s="119" t="s">
        <v>99</v>
      </c>
      <c r="C49" s="120" t="s">
        <v>116</v>
      </c>
      <c r="D49" s="10" t="s">
        <v>197</v>
      </c>
      <c r="E49" s="13" t="s">
        <v>292</v>
      </c>
      <c r="F49" s="17" t="s">
        <v>300</v>
      </c>
      <c r="G49" s="20">
        <v>14583688.748999998</v>
      </c>
      <c r="H49" s="162">
        <f>SUM(I49:P49)</f>
        <v>14583688.748999998</v>
      </c>
      <c r="I49" s="161">
        <v>10208544.359999999</v>
      </c>
      <c r="J49" s="161">
        <v>0</v>
      </c>
      <c r="K49" s="161">
        <v>0</v>
      </c>
      <c r="L49" s="161">
        <v>4375144.3889999995</v>
      </c>
      <c r="M49" s="161">
        <v>0</v>
      </c>
      <c r="N49" s="161">
        <v>0</v>
      </c>
      <c r="O49" s="161">
        <v>0</v>
      </c>
      <c r="P49" s="160">
        <v>0</v>
      </c>
    </row>
    <row r="50" spans="2:16">
      <c r="B50" s="119" t="s">
        <v>100</v>
      </c>
      <c r="C50" s="120" t="s">
        <v>117</v>
      </c>
      <c r="D50" s="10" t="s">
        <v>255</v>
      </c>
      <c r="E50" s="13"/>
      <c r="F50" s="17"/>
      <c r="G50" s="20"/>
      <c r="H50" s="162">
        <v>0</v>
      </c>
      <c r="I50" s="161"/>
      <c r="J50" s="161"/>
      <c r="K50" s="161"/>
      <c r="L50" s="161"/>
      <c r="M50" s="161"/>
      <c r="N50" s="161"/>
      <c r="O50" s="161"/>
      <c r="P50" s="160"/>
    </row>
    <row r="51" spans="2:16">
      <c r="B51" s="122" t="s">
        <v>101</v>
      </c>
      <c r="C51" s="118" t="s">
        <v>102</v>
      </c>
      <c r="D51" s="1"/>
      <c r="E51" s="13"/>
      <c r="F51" s="17"/>
      <c r="G51" s="20"/>
      <c r="H51" s="162">
        <v>0</v>
      </c>
      <c r="I51" s="161"/>
      <c r="J51" s="161"/>
      <c r="K51" s="161"/>
      <c r="L51" s="161"/>
      <c r="M51" s="161"/>
      <c r="N51" s="161"/>
      <c r="O51" s="161"/>
      <c r="P51" s="160"/>
    </row>
    <row r="52" spans="2:16">
      <c r="B52" s="126" t="s">
        <v>103</v>
      </c>
      <c r="C52" s="120" t="s">
        <v>104</v>
      </c>
      <c r="D52" s="10" t="s">
        <v>255</v>
      </c>
      <c r="E52" s="14"/>
      <c r="F52" s="18"/>
      <c r="G52" s="20"/>
      <c r="H52" s="162">
        <v>0</v>
      </c>
      <c r="I52" s="161"/>
      <c r="J52" s="161"/>
      <c r="K52" s="161"/>
      <c r="L52" s="161"/>
      <c r="M52" s="161"/>
      <c r="N52" s="161"/>
      <c r="O52" s="161"/>
      <c r="P52" s="160"/>
    </row>
    <row r="53" spans="2:16">
      <c r="B53" s="119" t="s">
        <v>105</v>
      </c>
      <c r="C53" s="120" t="s">
        <v>106</v>
      </c>
      <c r="D53" s="10" t="s">
        <v>301</v>
      </c>
      <c r="E53" s="13" t="s">
        <v>293</v>
      </c>
      <c r="F53" s="17" t="s">
        <v>279</v>
      </c>
      <c r="G53" s="20">
        <v>288979.37</v>
      </c>
      <c r="H53" s="162">
        <f>SUM(I53:P53)</f>
        <v>24669.37</v>
      </c>
      <c r="I53" s="161">
        <v>0</v>
      </c>
      <c r="J53" s="161">
        <v>24639.37</v>
      </c>
      <c r="K53" s="161">
        <v>0</v>
      </c>
      <c r="L53" s="161">
        <v>0</v>
      </c>
      <c r="M53" s="161">
        <v>0</v>
      </c>
      <c r="N53" s="161">
        <v>30</v>
      </c>
      <c r="O53" s="161">
        <v>0</v>
      </c>
      <c r="P53" s="160">
        <v>0</v>
      </c>
    </row>
    <row r="54" spans="2:16" ht="31.5">
      <c r="B54" s="119" t="s">
        <v>105</v>
      </c>
      <c r="C54" s="120" t="s">
        <v>106</v>
      </c>
      <c r="D54" s="10" t="s">
        <v>197</v>
      </c>
      <c r="E54" s="13" t="s">
        <v>294</v>
      </c>
      <c r="F54" s="17" t="s">
        <v>300</v>
      </c>
      <c r="G54" s="20">
        <v>22500</v>
      </c>
      <c r="H54" s="162">
        <f>SUM(I54:P54)</f>
        <v>22500</v>
      </c>
      <c r="I54" s="161">
        <v>3900</v>
      </c>
      <c r="J54" s="161">
        <v>17700</v>
      </c>
      <c r="K54" s="161">
        <v>0</v>
      </c>
      <c r="L54" s="161">
        <v>0</v>
      </c>
      <c r="M54" s="161">
        <v>0</v>
      </c>
      <c r="N54" s="161">
        <v>0</v>
      </c>
      <c r="O54" s="161">
        <v>900</v>
      </c>
      <c r="P54" s="160">
        <v>0</v>
      </c>
    </row>
    <row r="55" spans="2:16" ht="31.5">
      <c r="B55" s="119" t="s">
        <v>105</v>
      </c>
      <c r="C55" s="120" t="s">
        <v>106</v>
      </c>
      <c r="D55" s="10" t="s">
        <v>197</v>
      </c>
      <c r="E55" s="13" t="s">
        <v>295</v>
      </c>
      <c r="F55" s="17" t="s">
        <v>300</v>
      </c>
      <c r="G55" s="20">
        <v>82577</v>
      </c>
      <c r="H55" s="162">
        <f>SUM(I55:P55)</f>
        <v>82577</v>
      </c>
      <c r="I55" s="161">
        <v>0</v>
      </c>
      <c r="J55" s="161">
        <v>27677</v>
      </c>
      <c r="K55" s="161">
        <v>0</v>
      </c>
      <c r="L55" s="161">
        <v>0</v>
      </c>
      <c r="M55" s="161">
        <v>8625</v>
      </c>
      <c r="N55" s="161">
        <v>11625</v>
      </c>
      <c r="O55" s="161">
        <v>34650</v>
      </c>
      <c r="P55" s="160">
        <v>0</v>
      </c>
    </row>
    <row r="56" spans="2:16">
      <c r="B56" s="119" t="s">
        <v>105</v>
      </c>
      <c r="C56" s="120" t="s">
        <v>106</v>
      </c>
      <c r="D56" s="10" t="s">
        <v>301</v>
      </c>
      <c r="E56" s="13" t="s">
        <v>11</v>
      </c>
      <c r="F56" s="17" t="s">
        <v>304</v>
      </c>
      <c r="G56" s="20">
        <v>10066.24</v>
      </c>
      <c r="H56" s="162">
        <f>SUM(I56:P56)</f>
        <v>2675.2</v>
      </c>
      <c r="I56" s="161">
        <v>414.17</v>
      </c>
      <c r="J56" s="161">
        <v>0</v>
      </c>
      <c r="K56" s="161">
        <v>0</v>
      </c>
      <c r="L56" s="161">
        <v>892.76</v>
      </c>
      <c r="M56" s="161">
        <v>0</v>
      </c>
      <c r="N56" s="161">
        <v>0</v>
      </c>
      <c r="O56" s="161">
        <v>1368.27</v>
      </c>
      <c r="P56" s="160">
        <v>0</v>
      </c>
    </row>
    <row r="57" spans="2:16">
      <c r="B57" s="126" t="s">
        <v>107</v>
      </c>
      <c r="C57" s="120" t="s">
        <v>108</v>
      </c>
      <c r="D57" s="10" t="s">
        <v>255</v>
      </c>
      <c r="E57" s="13"/>
      <c r="F57" s="17"/>
      <c r="G57" s="20"/>
      <c r="H57" s="162">
        <v>0</v>
      </c>
      <c r="I57" s="161"/>
      <c r="J57" s="161"/>
      <c r="K57" s="161"/>
      <c r="L57" s="161"/>
      <c r="M57" s="161"/>
      <c r="N57" s="161"/>
      <c r="O57" s="161"/>
      <c r="P57" s="160"/>
    </row>
    <row r="58" spans="2:16">
      <c r="B58" s="119" t="s">
        <v>109</v>
      </c>
      <c r="C58" s="120" t="s">
        <v>110</v>
      </c>
      <c r="D58" s="10" t="s">
        <v>255</v>
      </c>
      <c r="E58" s="13"/>
      <c r="F58" s="17"/>
      <c r="G58" s="20"/>
      <c r="H58" s="162">
        <v>0</v>
      </c>
      <c r="I58" s="161"/>
      <c r="J58" s="161"/>
      <c r="K58" s="161"/>
      <c r="L58" s="161"/>
      <c r="M58" s="161"/>
      <c r="N58" s="161"/>
      <c r="O58" s="161"/>
      <c r="P58" s="160"/>
    </row>
    <row r="59" spans="2:16">
      <c r="B59" s="127"/>
      <c r="C59" s="128"/>
      <c r="D59" s="3"/>
      <c r="E59" s="15"/>
      <c r="F59" s="19"/>
      <c r="G59" s="22"/>
      <c r="H59" s="159">
        <v>0</v>
      </c>
      <c r="I59" s="158"/>
      <c r="J59" s="158"/>
      <c r="K59" s="158"/>
      <c r="L59" s="158"/>
      <c r="M59" s="158"/>
      <c r="N59" s="158"/>
      <c r="O59" s="158"/>
      <c r="P59" s="157"/>
    </row>
    <row r="60" spans="2:16">
      <c r="G60" s="23"/>
      <c r="J60" s="100"/>
      <c r="K60" s="100"/>
      <c r="L60" s="100"/>
      <c r="M60" s="100"/>
      <c r="N60" s="100"/>
      <c r="O60" s="100"/>
      <c r="P60" s="100"/>
    </row>
    <row r="61" spans="2:16">
      <c r="E61" s="129"/>
      <c r="F61" s="129"/>
      <c r="G61" s="130" t="s">
        <v>153</v>
      </c>
      <c r="H61" s="131" t="s">
        <v>151</v>
      </c>
      <c r="J61" s="100"/>
      <c r="K61" s="100"/>
      <c r="L61" s="100"/>
      <c r="M61" s="100"/>
      <c r="N61" s="100"/>
      <c r="O61" s="100"/>
      <c r="P61" s="100"/>
    </row>
    <row r="62" spans="2:16" ht="21">
      <c r="B62" s="132" t="s">
        <v>118</v>
      </c>
      <c r="G62" s="131">
        <f>SUM(G13:G58)</f>
        <v>8699996515.3590012</v>
      </c>
      <c r="H62" s="131">
        <f>SUM(H13:H58)</f>
        <v>6876270697.7589998</v>
      </c>
      <c r="J62" s="100"/>
      <c r="K62" s="100"/>
      <c r="L62" s="100"/>
      <c r="M62" s="100"/>
      <c r="N62" s="100"/>
      <c r="O62" s="100"/>
      <c r="P62" s="100"/>
    </row>
    <row r="63" spans="2:16" ht="21">
      <c r="B63" s="132"/>
      <c r="G63" s="133"/>
      <c r="J63" s="100"/>
      <c r="K63" s="100"/>
      <c r="L63" s="100"/>
      <c r="M63" s="100"/>
      <c r="N63" s="100"/>
      <c r="O63" s="100"/>
      <c r="P63" s="100"/>
    </row>
    <row r="64" spans="2:16">
      <c r="B64" s="98" t="s">
        <v>305</v>
      </c>
      <c r="J64" s="100"/>
      <c r="K64" s="100"/>
      <c r="L64" s="100"/>
      <c r="M64" s="100"/>
      <c r="N64" s="100"/>
      <c r="O64" s="100"/>
      <c r="P64" s="100"/>
    </row>
    <row r="65" spans="2:16">
      <c r="J65" s="100"/>
      <c r="K65" s="100"/>
      <c r="L65" s="100"/>
      <c r="M65" s="100"/>
      <c r="N65" s="100"/>
      <c r="O65" s="100"/>
      <c r="P65" s="100"/>
    </row>
    <row r="66" spans="2:16">
      <c r="B66" s="151" t="s">
        <v>309</v>
      </c>
      <c r="C66" s="120"/>
      <c r="D66" s="150" t="s">
        <v>301</v>
      </c>
      <c r="E66" s="149" t="s">
        <v>297</v>
      </c>
      <c r="F66" s="148" t="s">
        <v>275</v>
      </c>
      <c r="G66" s="147">
        <v>1734296171.2399998</v>
      </c>
      <c r="H66" s="146">
        <f>SUM(I66:P66)</f>
        <v>1441654122</v>
      </c>
      <c r="I66" s="145">
        <v>220306526</v>
      </c>
      <c r="J66" s="145">
        <v>345086251</v>
      </c>
      <c r="K66" s="145">
        <v>153009010</v>
      </c>
      <c r="L66" s="145">
        <v>345168374</v>
      </c>
      <c r="M66" s="145">
        <v>134835903</v>
      </c>
      <c r="N66" s="145">
        <v>219104840</v>
      </c>
      <c r="O66" s="145">
        <v>14947361</v>
      </c>
      <c r="P66" s="144">
        <v>9195857</v>
      </c>
    </row>
    <row r="67" spans="2:16">
      <c r="B67" s="99"/>
    </row>
    <row r="68" spans="2:16">
      <c r="B68" s="99"/>
      <c r="G68" s="130" t="s">
        <v>311</v>
      </c>
      <c r="H68" s="131" t="s">
        <v>312</v>
      </c>
      <c r="J68" s="100"/>
      <c r="K68" s="100"/>
      <c r="L68" s="100"/>
      <c r="M68" s="100"/>
      <c r="N68" s="100"/>
      <c r="O68" s="100"/>
      <c r="P68" s="100"/>
    </row>
    <row r="69" spans="2:16">
      <c r="B69" s="99"/>
      <c r="G69" s="131">
        <f>+G62+G66</f>
        <v>10434292686.599001</v>
      </c>
      <c r="H69" s="131">
        <f>+H62+H66</f>
        <v>8317924819.7589998</v>
      </c>
      <c r="I69" s="152">
        <f>H69/G69</f>
        <v>0.79717188980542009</v>
      </c>
      <c r="J69" s="100"/>
      <c r="K69" s="100"/>
      <c r="L69" s="100"/>
      <c r="M69" s="100"/>
      <c r="N69" s="100"/>
      <c r="O69" s="100"/>
      <c r="P69" s="100"/>
    </row>
    <row r="70" spans="2:16">
      <c r="B70" s="99"/>
      <c r="J70" s="100"/>
      <c r="K70" s="100"/>
      <c r="L70" s="100"/>
      <c r="M70" s="100"/>
      <c r="N70" s="100"/>
      <c r="O70" s="100"/>
      <c r="P70" s="100"/>
    </row>
    <row r="71" spans="2:16">
      <c r="B71" s="151" t="s">
        <v>310</v>
      </c>
      <c r="D71" s="150" t="s">
        <v>198</v>
      </c>
      <c r="E71" s="143" t="s">
        <v>308</v>
      </c>
      <c r="F71" s="143"/>
      <c r="G71" s="142">
        <v>0</v>
      </c>
      <c r="H71" s="146">
        <f>SUM(I71:P71)</f>
        <v>286794142.95480978</v>
      </c>
      <c r="I71" s="145">
        <v>69386052.311099991</v>
      </c>
      <c r="J71" s="145">
        <v>6049395.3149107769</v>
      </c>
      <c r="K71" s="145">
        <v>11428240</v>
      </c>
      <c r="L71" s="145">
        <v>150715828.65999997</v>
      </c>
      <c r="M71" s="145">
        <v>48693079.438798994</v>
      </c>
      <c r="N71" s="145">
        <v>33540</v>
      </c>
      <c r="O71" s="145">
        <v>433507.23</v>
      </c>
      <c r="P71" s="144">
        <v>54500</v>
      </c>
    </row>
    <row r="72" spans="2:16">
      <c r="B72" s="99"/>
      <c r="J72" s="100"/>
      <c r="K72" s="100"/>
      <c r="L72" s="100"/>
      <c r="M72" s="100"/>
      <c r="N72" s="100"/>
      <c r="O72" s="100"/>
      <c r="P72" s="100"/>
    </row>
    <row r="73" spans="2:16" ht="16.5" thickBot="1">
      <c r="B73" s="98" t="s">
        <v>313</v>
      </c>
      <c r="J73" s="100"/>
      <c r="K73" s="100"/>
      <c r="L73" s="100"/>
      <c r="M73" s="100"/>
      <c r="N73" s="100"/>
      <c r="O73" s="100"/>
      <c r="P73" s="100"/>
    </row>
    <row r="74" spans="2:16">
      <c r="C74" s="134"/>
      <c r="D74" s="135"/>
      <c r="G74" s="133"/>
      <c r="J74" s="100"/>
      <c r="K74" s="100"/>
      <c r="L74" s="100"/>
      <c r="M74" s="100"/>
      <c r="N74" s="100"/>
      <c r="O74" s="100"/>
      <c r="P74" s="100"/>
    </row>
    <row r="75" spans="2:16">
      <c r="C75" s="136" t="s">
        <v>296</v>
      </c>
      <c r="D75" s="137">
        <f>G62</f>
        <v>8699996515.3590012</v>
      </c>
      <c r="J75" s="100"/>
      <c r="K75" s="100"/>
      <c r="L75" s="100"/>
      <c r="M75" s="100"/>
      <c r="N75" s="100"/>
      <c r="O75" s="100"/>
      <c r="P75" s="100"/>
    </row>
    <row r="76" spans="2:16">
      <c r="C76" s="136" t="s">
        <v>297</v>
      </c>
      <c r="D76" s="137">
        <f>G66</f>
        <v>1734296171.2399998</v>
      </c>
      <c r="J76" s="100"/>
      <c r="K76" s="100"/>
      <c r="L76" s="100"/>
      <c r="M76" s="100"/>
      <c r="N76" s="100"/>
      <c r="O76" s="100"/>
      <c r="P76" s="100"/>
    </row>
    <row r="77" spans="2:16">
      <c r="C77" s="136" t="s">
        <v>298</v>
      </c>
      <c r="D77" s="137">
        <f>H71</f>
        <v>286794142.95480978</v>
      </c>
      <c r="J77" s="100"/>
      <c r="K77" s="100"/>
      <c r="L77" s="100"/>
      <c r="M77" s="100"/>
      <c r="N77" s="100"/>
      <c r="O77" s="100"/>
      <c r="P77" s="100"/>
    </row>
    <row r="78" spans="2:16">
      <c r="C78" s="138" t="s">
        <v>299</v>
      </c>
      <c r="D78" s="139">
        <f>SUM(D75:D77)</f>
        <v>10721086829.55381</v>
      </c>
      <c r="J78" s="100"/>
      <c r="K78" s="100"/>
      <c r="L78" s="100"/>
      <c r="M78" s="100"/>
      <c r="N78" s="100"/>
      <c r="O78" s="100"/>
      <c r="P78" s="100"/>
    </row>
    <row r="79" spans="2:16" ht="16.5" thickBot="1">
      <c r="C79" s="140"/>
      <c r="D79" s="141"/>
      <c r="J79" s="100"/>
      <c r="K79" s="100"/>
      <c r="L79" s="100"/>
      <c r="M79" s="100"/>
      <c r="N79" s="100"/>
      <c r="O79" s="100"/>
      <c r="P79" s="100"/>
    </row>
    <row r="80" spans="2:16">
      <c r="B80" s="99"/>
      <c r="J80" s="100"/>
      <c r="K80" s="100"/>
      <c r="L80" s="100"/>
      <c r="M80" s="100"/>
      <c r="N80" s="100"/>
      <c r="O80" s="100"/>
      <c r="P80" s="100"/>
    </row>
  </sheetData>
  <mergeCells count="5">
    <mergeCell ref="B9:D9"/>
    <mergeCell ref="E9:G9"/>
    <mergeCell ref="E8:G8"/>
    <mergeCell ref="H9:P9"/>
    <mergeCell ref="H8:P8"/>
  </mergeCells>
  <conditionalFormatting sqref="D13:D30 D56">
    <cfRule type="containsText" dxfId="7" priority="4" operator="containsText" text="Including;Not Applicable;Not included">
      <formula>NOT(ISERROR(SEARCH("Including;Not Applicable;Not included",D13)))</formula>
    </cfRule>
  </conditionalFormatting>
  <conditionalFormatting sqref="D50:D53 D31:D41 D57:D58 D43:D48">
    <cfRule type="containsText" dxfId="6" priority="11" operator="containsText" text="Including;Not Applicable;Not included">
      <formula>NOT(ISERROR(SEARCH("Including;Not Applicable;Not included",D31)))</formula>
    </cfRule>
  </conditionalFormatting>
  <conditionalFormatting sqref="D54">
    <cfRule type="containsText" dxfId="5" priority="9" operator="containsText" text="Including;Not Applicable;Not included">
      <formula>NOT(ISERROR(SEARCH("Including;Not Applicable;Not included",D54)))</formula>
    </cfRule>
  </conditionalFormatting>
  <conditionalFormatting sqref="D55">
    <cfRule type="containsText" dxfId="4" priority="8" operator="containsText" text="Including;Not Applicable;Not included">
      <formula>NOT(ISERROR(SEARCH("Including;Not Applicable;Not included",D55)))</formula>
    </cfRule>
  </conditionalFormatting>
  <conditionalFormatting sqref="D49">
    <cfRule type="containsText" dxfId="3" priority="7" operator="containsText" text="Including;Not Applicable;Not included">
      <formula>NOT(ISERROR(SEARCH("Including;Not Applicable;Not included",D49)))</formula>
    </cfRule>
  </conditionalFormatting>
  <conditionalFormatting sqref="D42">
    <cfRule type="containsText" dxfId="2" priority="6" operator="containsText" text="Including;Not Applicable;Not included">
      <formula>NOT(ISERROR(SEARCH("Including;Not Applicable;Not included",D42)))</formula>
    </cfRule>
  </conditionalFormatting>
  <conditionalFormatting sqref="D66">
    <cfRule type="containsText" dxfId="1" priority="3" operator="containsText" text="Including;Not Applicable;Not included">
      <formula>NOT(ISERROR(SEARCH("Including;Not Applicable;Not included",D66)))</formula>
    </cfRule>
  </conditionalFormatting>
  <conditionalFormatting sqref="D71">
    <cfRule type="containsText" dxfId="0" priority="1" operator="containsText" text="Including;Not Applicable;Not included">
      <formula>NOT(ISERROR(SEARCH("Including;Not Applicable;Not included",D71)))</formula>
    </cfRule>
  </conditionalFormatting>
  <dataValidations count="4">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33 D38:D40 D20:D21 D47:D50 D13:D18 D23:D24 D26:D30 D42:D43 D52:D58 D71 D66">
      <formula1>"Included and reconciled,Included not reconciled,Included partially reconciled,Not included,Not applicable,&lt;Choose option&gt;"</formula1>
    </dataValidation>
    <dataValidation allowBlank="1" showInputMessage="1" promptTitle="Name of register" prompt="Please input name of register or agency" sqref="G6:G7"/>
    <dataValidation type="custom" allowBlank="1" showInputMessage="1" promptTitle="Name of identifier" prompt="Please input name of identifier, such as &quot;Taxpayer Identification Number&quot; or similar." sqref="G5">
      <formula1>IFERROR(OR(ISNUMBER(SEARCH("Example:",G5)),ISNUMBER(SEARCH("Example:",G5))),TRUE)</formula1>
    </dataValidation>
    <dataValidation type="list" showDropDown="1" showErrorMessage="1" errorTitle="Please do not edit these cells" error="Please do not edit these cells" sqref="G4">
      <formula1>"#ERROR!"</formula1>
    </dataValidation>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42"/>
  <sheetViews>
    <sheetView showGridLines="0" workbookViewId="0"/>
  </sheetViews>
  <sheetFormatPr defaultColWidth="3.5" defaultRowHeight="24" customHeight="1"/>
  <cols>
    <col min="1" max="1" width="3.5" style="25"/>
    <col min="2" max="2" width="10.375" style="25" customWidth="1"/>
    <col min="3" max="3" width="8" style="25" customWidth="1"/>
    <col min="4" max="4" width="60.375" style="25" customWidth="1"/>
    <col min="5" max="5" width="2" style="28" customWidth="1"/>
    <col min="6" max="16384" width="3.5" style="25"/>
  </cols>
  <sheetData>
    <row r="1" spans="2:5" ht="15.95" customHeight="1">
      <c r="E1" s="25"/>
    </row>
    <row r="2" spans="2:5" ht="24.95" customHeight="1">
      <c r="B2" s="26" t="s">
        <v>156</v>
      </c>
      <c r="E2" s="25"/>
    </row>
    <row r="3" spans="2:5" ht="15.95" customHeight="1">
      <c r="B3" s="27" t="s">
        <v>33</v>
      </c>
      <c r="E3" s="25"/>
    </row>
    <row r="4" spans="2:5" ht="15.95" customHeight="1">
      <c r="B4" s="32" t="s">
        <v>159</v>
      </c>
      <c r="C4" s="32" t="s">
        <v>158</v>
      </c>
      <c r="D4" s="4" t="s">
        <v>160</v>
      </c>
      <c r="E4" s="25"/>
    </row>
    <row r="5" spans="2:5" ht="15.95" customHeight="1">
      <c r="B5" s="29">
        <v>42023</v>
      </c>
      <c r="C5" s="30" t="s">
        <v>162</v>
      </c>
      <c r="D5" s="33" t="s">
        <v>163</v>
      </c>
      <c r="E5" s="25"/>
    </row>
    <row r="6" spans="2:5" ht="15.95" customHeight="1" thickBot="1">
      <c r="B6" s="24">
        <v>41991</v>
      </c>
      <c r="C6" s="31" t="s">
        <v>157</v>
      </c>
      <c r="D6" s="37" t="s">
        <v>161</v>
      </c>
      <c r="E6" s="25"/>
    </row>
    <row r="7" spans="2:5" ht="15.95" customHeight="1" thickBot="1">
      <c r="B7" s="24">
        <v>42061</v>
      </c>
      <c r="C7" s="36" t="s">
        <v>183</v>
      </c>
      <c r="D7" s="38" t="s">
        <v>169</v>
      </c>
      <c r="E7" s="25"/>
    </row>
    <row r="8" spans="2:5" ht="15.95" customHeight="1">
      <c r="D8" s="39" t="s">
        <v>170</v>
      </c>
      <c r="E8" s="25"/>
    </row>
    <row r="9" spans="2:5" ht="15.95" customHeight="1">
      <c r="D9" s="25" t="s">
        <v>173</v>
      </c>
      <c r="E9" s="25"/>
    </row>
    <row r="10" spans="2:5" ht="15.95" customHeight="1">
      <c r="B10" s="24">
        <v>42068</v>
      </c>
      <c r="C10" s="36" t="s">
        <v>168</v>
      </c>
      <c r="D10" s="25" t="s">
        <v>184</v>
      </c>
      <c r="E10" s="25"/>
    </row>
    <row r="11" spans="2:5" ht="15.95" customHeight="1">
      <c r="E11" s="25"/>
    </row>
    <row r="12" spans="2:5" ht="15.95" customHeight="1">
      <c r="E12" s="25"/>
    </row>
    <row r="13" spans="2:5" ht="15.95" customHeight="1">
      <c r="E13" s="25"/>
    </row>
    <row r="14" spans="2:5" ht="15.95" customHeight="1">
      <c r="E14" s="25"/>
    </row>
    <row r="15" spans="2:5" ht="15.95" customHeight="1">
      <c r="E15" s="25"/>
    </row>
    <row r="16" spans="2:5" ht="15.95" customHeight="1">
      <c r="E16" s="25"/>
    </row>
    <row r="17" spans="5:5" ht="15.95" customHeight="1">
      <c r="E17" s="25"/>
    </row>
    <row r="18" spans="5:5" ht="15.95" customHeight="1">
      <c r="E18" s="25"/>
    </row>
    <row r="19" spans="5:5" ht="15.95" customHeight="1">
      <c r="E19" s="25"/>
    </row>
    <row r="20" spans="5:5" ht="15.95" customHeight="1">
      <c r="E20" s="25"/>
    </row>
    <row r="21" spans="5:5" ht="15.95" customHeight="1">
      <c r="E21" s="25"/>
    </row>
    <row r="22" spans="5:5" ht="15.95" customHeight="1">
      <c r="E22" s="25"/>
    </row>
    <row r="23" spans="5:5" ht="15.95" customHeight="1">
      <c r="E23" s="25"/>
    </row>
    <row r="24" spans="5:5" ht="15.95" customHeight="1">
      <c r="E24" s="25"/>
    </row>
    <row r="25" spans="5:5" ht="15.95" customHeight="1">
      <c r="E25" s="25"/>
    </row>
    <row r="26" spans="5:5" ht="15.95" customHeight="1">
      <c r="E26" s="25"/>
    </row>
    <row r="27" spans="5:5" ht="15.95" customHeight="1">
      <c r="E27" s="25"/>
    </row>
    <row r="28" spans="5:5" ht="15.95" customHeight="1">
      <c r="E28" s="25"/>
    </row>
    <row r="29" spans="5:5" ht="15.95" customHeight="1">
      <c r="E29" s="25"/>
    </row>
    <row r="30" spans="5:5" ht="15.95" customHeight="1">
      <c r="E30" s="25"/>
    </row>
    <row r="31" spans="5:5" ht="15.95" customHeight="1">
      <c r="E31" s="25"/>
    </row>
    <row r="32" spans="5:5" ht="15.95" customHeight="1">
      <c r="E32" s="25"/>
    </row>
    <row r="33" spans="5:5" ht="15.95" customHeight="1">
      <c r="E33" s="25"/>
    </row>
    <row r="34" spans="5:5" ht="15.95" customHeight="1"/>
    <row r="35" spans="5:5" ht="15.95" customHeight="1"/>
    <row r="36" spans="5:5" ht="15.95" customHeight="1">
      <c r="E36" s="25"/>
    </row>
    <row r="37" spans="5:5" ht="15.95" customHeight="1">
      <c r="E37" s="25"/>
    </row>
    <row r="38" spans="5:5" ht="15.95" customHeight="1">
      <c r="E38" s="25"/>
    </row>
    <row r="39" spans="5:5" ht="15.95" customHeight="1">
      <c r="E39" s="25"/>
    </row>
    <row r="40" spans="5:5" ht="15.95" customHeight="1">
      <c r="E40" s="25"/>
    </row>
    <row r="41" spans="5:5" ht="15.95" customHeight="1">
      <c r="E41" s="25"/>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F4399B-BF3C-4C33-BEA4-BA1EF66AB1C3}">
  <ds:schemaRefs>
    <ds:schemaRef ds:uri="http://schemas.openxmlformats.org/package/2006/metadata/core-properties"/>
    <ds:schemaRef ds:uri="http://schemas.microsoft.com/office/infopath/2007/PartnerControl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user</cp:lastModifiedBy>
  <cp:lastPrinted>2015-03-05T09:58:56Z</cp:lastPrinted>
  <dcterms:created xsi:type="dcterms:W3CDTF">2014-08-29T11:25:27Z</dcterms:created>
  <dcterms:modified xsi:type="dcterms:W3CDTF">2019-01-09T07:05:30Z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