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0115" windowHeight="9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9" i="1"/>
  <c r="P10"/>
  <c r="P11"/>
  <c r="P13"/>
  <c r="P14"/>
  <c r="P15"/>
  <c r="P16"/>
  <c r="P17"/>
  <c r="P19"/>
  <c r="P20"/>
  <c r="P21"/>
  <c r="P22"/>
  <c r="P23"/>
  <c r="P24"/>
  <c r="P25"/>
  <c r="P26"/>
  <c r="P27"/>
  <c r="P28"/>
  <c r="P30"/>
  <c r="P31"/>
  <c r="P32"/>
  <c r="P33"/>
  <c r="P34"/>
  <c r="P8"/>
  <c r="O29"/>
  <c r="N29"/>
  <c r="M29"/>
  <c r="L29"/>
  <c r="K29"/>
  <c r="J29"/>
  <c r="I29"/>
  <c r="H29"/>
  <c r="G29"/>
  <c r="F29"/>
  <c r="E29"/>
  <c r="O18"/>
  <c r="N18"/>
  <c r="M18"/>
  <c r="L18"/>
  <c r="K18"/>
  <c r="J18"/>
  <c r="I18"/>
  <c r="H18"/>
  <c r="G18"/>
  <c r="F18"/>
  <c r="E18"/>
  <c r="D18"/>
  <c r="O12"/>
  <c r="N12"/>
  <c r="M12"/>
  <c r="L12"/>
  <c r="K12"/>
  <c r="J12"/>
  <c r="I12"/>
  <c r="H12"/>
  <c r="G12"/>
  <c r="F12"/>
  <c r="E12"/>
  <c r="D12"/>
  <c r="P18" l="1"/>
  <c r="P12"/>
  <c r="P29"/>
  <c r="N35"/>
  <c r="H35"/>
  <c r="D35"/>
  <c r="I35"/>
  <c r="O35"/>
  <c r="F35"/>
  <c r="L35"/>
  <c r="K35"/>
  <c r="G35"/>
  <c r="E35"/>
  <c r="M35"/>
  <c r="J35"/>
  <c r="P35" l="1"/>
</calcChain>
</file>

<file path=xl/sharedStrings.xml><?xml version="1.0" encoding="utf-8"?>
<sst xmlns="http://schemas.openxmlformats.org/spreadsheetml/2006/main" count="59" uniqueCount="47">
  <si>
    <t>Name of Mine</t>
  </si>
  <si>
    <t>Mineral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</si>
  <si>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</si>
  <si>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</si>
  <si>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</si>
  <si>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</si>
  <si>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</si>
  <si>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</si>
  <si>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</si>
  <si>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</si>
  <si>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</si>
  <si>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</si>
  <si>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</si>
  <si>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Decembrer</t>
  </si>
  <si>
    <t>MCM</t>
  </si>
  <si>
    <t>MCM Nkana Mine</t>
  </si>
  <si>
    <t>Copper</t>
  </si>
  <si>
    <t>Cobalt</t>
  </si>
  <si>
    <t>MCM Mufulira Mine</t>
  </si>
  <si>
    <t>Purchased Cu(local)</t>
  </si>
  <si>
    <t>Total MCM</t>
  </si>
  <si>
    <t>KCM Nchanga Mine</t>
  </si>
  <si>
    <t>Cobalt concentrate</t>
  </si>
  <si>
    <t xml:space="preserve">KCM Konkola Mine </t>
  </si>
  <si>
    <t>*Other</t>
  </si>
  <si>
    <t>Total KCM</t>
  </si>
  <si>
    <t>Kansanshi Mining Ltd</t>
  </si>
  <si>
    <t>Gold (Kg)</t>
  </si>
  <si>
    <t>Chibuluma</t>
  </si>
  <si>
    <t>Copper in Concentrate</t>
  </si>
  <si>
    <t>Sino-Metals</t>
  </si>
  <si>
    <t>Copper (Own Resources)</t>
  </si>
  <si>
    <t>Copper (External)</t>
  </si>
  <si>
    <t>CNMC - LCM Baluba Mine</t>
  </si>
  <si>
    <t>Copper  in Concentrate</t>
  </si>
  <si>
    <t>CNMC - LCM Muliashi Mine</t>
  </si>
  <si>
    <t xml:space="preserve">Copper </t>
  </si>
  <si>
    <t>Total CNMC-LCM</t>
  </si>
  <si>
    <t>NFC Africa</t>
  </si>
  <si>
    <t>Lumwana</t>
  </si>
  <si>
    <t>Lubambe Copper Mines</t>
  </si>
  <si>
    <t>Maamba Collierries</t>
  </si>
  <si>
    <t>Coal</t>
  </si>
  <si>
    <t>Total Cu/month</t>
  </si>
  <si>
    <t>All quantities are in metric tonnes unless otherwise stated</t>
  </si>
  <si>
    <t>Copper, Coal &amp; Gold Production 2014 - ZAMBIA (Preliminary Figures)</t>
  </si>
  <si>
    <t>End Year 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</si>
</sst>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Shrut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color rgb="FF0066FF"/>
      <name val="Calibri"/>
      <family val="2"/>
    </font>
    <font>
      <sz val="9"/>
      <color rgb="FF000000"/>
      <name val="Shruti"/>
      <family val="2"/>
    </font>
    <font>
      <sz val="8"/>
      <color theme="1"/>
      <name val="Calibri"/>
      <family val="2"/>
      <scheme val="minor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1199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1" fillId="4" borderId="0" applyNumberFormat="0" applyBorder="0" applyAlignment="0" applyProtection="0"/>
  </cellStyleXfs>
  <cellXfs count="63">
    <xf numFmtId="0" fontId="0" fillId="0" borderId="0" xfId="0"/>
    <xf numFmtId="10" fontId="1" fillId="0" borderId="0" xfId="2" applyNumberFormat="1" applyFont="1"/>
    <xf numFmtId="0" fontId="5" fillId="0" borderId="0" xfId="0" applyFont="1" applyBorder="1" applyAlignment="1"/>
    <xf numFmtId="0" fontId="6" fillId="0" borderId="0" xfId="0" applyFont="1" applyBorder="1"/>
    <xf numFmtId="0" fontId="7" fillId="0" borderId="0" xfId="0" applyFont="1" applyBorder="1"/>
    <xf numFmtId="0" fontId="8" fillId="0" borderId="4" xfId="0" applyFont="1" applyBorder="1"/>
    <xf numFmtId="0" fontId="8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6" borderId="4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2" fillId="6" borderId="10" xfId="0" applyFont="1" applyFill="1" applyBorder="1"/>
    <xf numFmtId="0" fontId="11" fillId="8" borderId="12" xfId="0" applyFont="1" applyFill="1" applyBorder="1"/>
    <xf numFmtId="164" fontId="11" fillId="7" borderId="13" xfId="0" applyNumberFormat="1" applyFont="1" applyFill="1" applyBorder="1"/>
    <xf numFmtId="164" fontId="11" fillId="7" borderId="9" xfId="0" applyNumberFormat="1" applyFont="1" applyFill="1" applyBorder="1"/>
    <xf numFmtId="164" fontId="12" fillId="6" borderId="12" xfId="0" applyNumberFormat="1" applyFont="1" applyFill="1" applyBorder="1"/>
    <xf numFmtId="164" fontId="11" fillId="0" borderId="13" xfId="0" applyNumberFormat="1" applyFont="1" applyBorder="1"/>
    <xf numFmtId="164" fontId="11" fillId="0" borderId="9" xfId="0" applyNumberFormat="1" applyFont="1" applyBorder="1"/>
    <xf numFmtId="164" fontId="11" fillId="0" borderId="14" xfId="0" applyNumberFormat="1" applyFont="1" applyBorder="1"/>
    <xf numFmtId="164" fontId="11" fillId="5" borderId="13" xfId="0" applyNumberFormat="1" applyFont="1" applyFill="1" applyBorder="1"/>
    <xf numFmtId="164" fontId="11" fillId="5" borderId="9" xfId="0" applyNumberFormat="1" applyFont="1" applyFill="1" applyBorder="1"/>
    <xf numFmtId="164" fontId="11" fillId="5" borderId="4" xfId="0" applyNumberFormat="1" applyFont="1" applyFill="1" applyBorder="1"/>
    <xf numFmtId="164" fontId="11" fillId="0" borderId="13" xfId="0" applyNumberFormat="1" applyFont="1" applyFill="1" applyBorder="1"/>
    <xf numFmtId="0" fontId="10" fillId="7" borderId="5" xfId="0" applyFont="1" applyFill="1" applyBorder="1" applyAlignment="1">
      <alignment vertical="center"/>
    </xf>
    <xf numFmtId="164" fontId="11" fillId="9" borderId="13" xfId="0" applyNumberFormat="1" applyFont="1" applyFill="1" applyBorder="1"/>
    <xf numFmtId="164" fontId="11" fillId="9" borderId="8" xfId="0" applyNumberFormat="1" applyFont="1" applyFill="1" applyBorder="1"/>
    <xf numFmtId="164" fontId="11" fillId="9" borderId="9" xfId="0" applyNumberFormat="1" applyFont="1" applyFill="1" applyBorder="1"/>
    <xf numFmtId="0" fontId="14" fillId="0" borderId="16" xfId="0" applyFont="1" applyBorder="1" applyAlignment="1">
      <alignment vertical="center"/>
    </xf>
    <xf numFmtId="0" fontId="11" fillId="0" borderId="12" xfId="0" applyFont="1" applyBorder="1"/>
    <xf numFmtId="0" fontId="0" fillId="0" borderId="0" xfId="0" applyBorder="1"/>
    <xf numFmtId="164" fontId="11" fillId="7" borderId="9" xfId="1" applyNumberFormat="1" applyFont="1" applyFill="1" applyBorder="1"/>
    <xf numFmtId="0" fontId="10" fillId="0" borderId="16" xfId="0" applyFont="1" applyBorder="1" applyAlignment="1">
      <alignment vertical="center"/>
    </xf>
    <xf numFmtId="164" fontId="11" fillId="0" borderId="9" xfId="1" applyNumberFormat="1" applyFont="1" applyBorder="1"/>
    <xf numFmtId="0" fontId="10" fillId="7" borderId="16" xfId="0" applyFont="1" applyFill="1" applyBorder="1" applyAlignment="1">
      <alignment vertical="center"/>
    </xf>
    <xf numFmtId="164" fontId="11" fillId="0" borderId="9" xfId="0" applyNumberFormat="1" applyFont="1" applyFill="1" applyBorder="1"/>
    <xf numFmtId="0" fontId="10" fillId="5" borderId="16" xfId="0" applyFont="1" applyFill="1" applyBorder="1" applyAlignment="1">
      <alignment vertical="center"/>
    </xf>
    <xf numFmtId="0" fontId="11" fillId="5" borderId="12" xfId="0" applyFont="1" applyFill="1" applyBorder="1"/>
    <xf numFmtId="164" fontId="11" fillId="5" borderId="9" xfId="1" applyNumberFormat="1" applyFont="1" applyFill="1" applyBorder="1"/>
    <xf numFmtId="164" fontId="11" fillId="0" borderId="16" xfId="0" applyNumberFormat="1" applyFont="1" applyBorder="1"/>
    <xf numFmtId="164" fontId="11" fillId="7" borderId="16" xfId="0" applyNumberFormat="1" applyFont="1" applyFill="1" applyBorder="1"/>
    <xf numFmtId="0" fontId="10" fillId="10" borderId="16" xfId="0" applyFont="1" applyFill="1" applyBorder="1" applyAlignment="1">
      <alignment vertical="center"/>
    </xf>
    <xf numFmtId="164" fontId="11" fillId="10" borderId="13" xfId="0" applyNumberFormat="1" applyFont="1" applyFill="1" applyBorder="1"/>
    <xf numFmtId="164" fontId="11" fillId="10" borderId="9" xfId="0" applyNumberFormat="1" applyFont="1" applyFill="1" applyBorder="1"/>
    <xf numFmtId="164" fontId="15" fillId="10" borderId="9" xfId="1" applyNumberFormat="1" applyFont="1" applyFill="1" applyBorder="1"/>
    <xf numFmtId="164" fontId="11" fillId="10" borderId="9" xfId="1" applyNumberFormat="1" applyFont="1" applyFill="1" applyBorder="1"/>
    <xf numFmtId="0" fontId="13" fillId="6" borderId="17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wrapText="1"/>
    </xf>
    <xf numFmtId="0" fontId="11" fillId="0" borderId="0" xfId="0" applyFont="1" applyBorder="1"/>
    <xf numFmtId="0" fontId="18" fillId="5" borderId="0" xfId="0" applyFont="1" applyFill="1" applyBorder="1"/>
    <xf numFmtId="0" fontId="4" fillId="3" borderId="2" xfId="5"/>
    <xf numFmtId="0" fontId="2" fillId="0" borderId="1" xfId="3" applyAlignment="1"/>
    <xf numFmtId="164" fontId="3" fillId="2" borderId="17" xfId="4" applyNumberFormat="1" applyBorder="1"/>
    <xf numFmtId="164" fontId="1" fillId="4" borderId="3" xfId="6" applyNumberFormat="1" applyBorder="1"/>
    <xf numFmtId="0" fontId="10" fillId="7" borderId="11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7" borderId="11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</cellXfs>
  <cellStyles count="7">
    <cellStyle name="40% - Accent1" xfId="6" builtinId="31"/>
    <cellStyle name="Calculation" xfId="5" builtinId="22"/>
    <cellStyle name="Comma" xfId="1" builtinId="3"/>
    <cellStyle name="Good" xfId="4" builtinId="26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topLeftCell="B15" zoomScaleNormal="100" workbookViewId="0">
      <selection activeCell="C6" sqref="C6"/>
    </sheetView>
  </sheetViews>
  <sheetFormatPr defaultRowHeight="15"/>
  <cols>
    <col min="2" max="2" width="27.140625" customWidth="1"/>
    <col min="3" max="3" width="17.28515625" customWidth="1"/>
    <col min="4" max="6" width="9.5703125" bestFit="1" customWidth="1"/>
    <col min="7" max="9" width="10.7109375" bestFit="1" customWidth="1"/>
    <col min="10" max="10" width="9.5703125" bestFit="1" customWidth="1"/>
    <col min="11" max="11" width="10" customWidth="1"/>
    <col min="12" max="12" width="9.5703125" bestFit="1" customWidth="1"/>
    <col min="13" max="13" width="11.5703125" bestFit="1" customWidth="1"/>
    <col min="14" max="14" width="9.28515625" bestFit="1" customWidth="1"/>
    <col min="15" max="15" width="10.7109375" customWidth="1"/>
    <col min="16" max="16" width="13.7109375" customWidth="1"/>
  </cols>
  <sheetData>
    <row r="2" spans="2:16">
      <c r="J2" s="1"/>
      <c r="K2" s="1"/>
      <c r="L2" s="1"/>
    </row>
    <row r="4" spans="2:16" ht="27" thickBot="1">
      <c r="B4" s="54" t="s">
        <v>45</v>
      </c>
      <c r="C4" s="54"/>
      <c r="D4" s="54"/>
      <c r="E4" s="54"/>
      <c r="F4" s="54"/>
      <c r="G4" s="54"/>
      <c r="H4" s="54"/>
      <c r="I4" s="54"/>
      <c r="J4" s="2"/>
      <c r="K4" s="2"/>
      <c r="L4" s="3"/>
      <c r="M4" s="3"/>
      <c r="N4" s="3"/>
      <c r="O4" s="3"/>
      <c r="P4" s="3"/>
    </row>
    <row r="5" spans="2:16" ht="15.75" thickTop="1">
      <c r="B5" s="3"/>
      <c r="C5" s="3"/>
      <c r="D5" s="3"/>
      <c r="E5" s="3"/>
      <c r="F5" s="4"/>
      <c r="G5" s="4"/>
      <c r="H5" s="4"/>
      <c r="I5" s="4"/>
      <c r="J5" s="4"/>
      <c r="K5" s="3"/>
      <c r="L5" s="3"/>
      <c r="M5" s="3"/>
      <c r="N5" s="3"/>
      <c r="O5" s="3"/>
      <c r="P5" s="3"/>
    </row>
    <row r="6" spans="2:16">
      <c r="B6" s="5" t="s">
        <v>0</v>
      </c>
      <c r="C6" s="6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5" t="s">
        <v>11</v>
      </c>
      <c r="N6" s="5" t="s">
        <v>12</v>
      </c>
      <c r="O6" s="5" t="s">
        <v>13</v>
      </c>
      <c r="P6" s="8" t="s">
        <v>46</v>
      </c>
    </row>
    <row r="7" spans="2:16" ht="18">
      <c r="B7" s="9" t="s">
        <v>14</v>
      </c>
      <c r="C7" s="10"/>
      <c r="D7" s="11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4"/>
    </row>
    <row r="8" spans="2:16">
      <c r="B8" s="57" t="s">
        <v>15</v>
      </c>
      <c r="C8" s="15" t="s">
        <v>16</v>
      </c>
      <c r="D8" s="16">
        <v>8156</v>
      </c>
      <c r="E8" s="17">
        <v>6884</v>
      </c>
      <c r="F8" s="17">
        <v>5984</v>
      </c>
      <c r="G8" s="17">
        <v>6146</v>
      </c>
      <c r="H8" s="17">
        <v>3414</v>
      </c>
      <c r="I8" s="17">
        <v>1354</v>
      </c>
      <c r="J8" s="17">
        <v>5847</v>
      </c>
      <c r="K8" s="17">
        <v>6274</v>
      </c>
      <c r="L8" s="17">
        <v>6174</v>
      </c>
      <c r="M8" s="17">
        <v>8374</v>
      </c>
      <c r="N8" s="17">
        <v>7304</v>
      </c>
      <c r="O8" s="17">
        <v>6554</v>
      </c>
      <c r="P8" s="18">
        <f>SUM(D8:O8)</f>
        <v>72465</v>
      </c>
    </row>
    <row r="9" spans="2:16">
      <c r="B9" s="58"/>
      <c r="C9" s="15" t="s">
        <v>17</v>
      </c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8">
        <f t="shared" ref="P9:P35" si="0">SUM(D9:O9)</f>
        <v>0</v>
      </c>
    </row>
    <row r="10" spans="2:16">
      <c r="B10" s="59" t="s">
        <v>18</v>
      </c>
      <c r="C10" s="15" t="s">
        <v>16</v>
      </c>
      <c r="D10" s="19">
        <v>1826</v>
      </c>
      <c r="E10" s="20">
        <v>1930</v>
      </c>
      <c r="F10" s="20">
        <v>2930</v>
      </c>
      <c r="G10" s="21">
        <v>2459</v>
      </c>
      <c r="H10" s="21">
        <v>910</v>
      </c>
      <c r="I10" s="20">
        <v>0</v>
      </c>
      <c r="J10" s="20">
        <v>5542</v>
      </c>
      <c r="K10" s="20">
        <v>6211</v>
      </c>
      <c r="L10" s="20">
        <v>6425</v>
      </c>
      <c r="M10" s="20">
        <v>3364</v>
      </c>
      <c r="N10" s="20">
        <v>2521</v>
      </c>
      <c r="O10" s="20">
        <v>3287</v>
      </c>
      <c r="P10" s="18">
        <f t="shared" si="0"/>
        <v>37405</v>
      </c>
    </row>
    <row r="11" spans="2:16" ht="12.75" customHeight="1">
      <c r="B11" s="60"/>
      <c r="C11" s="15" t="s">
        <v>19</v>
      </c>
      <c r="D11" s="22">
        <v>642.26300000000003</v>
      </c>
      <c r="E11" s="23">
        <v>351.08700000000005</v>
      </c>
      <c r="F11" s="23">
        <v>381.351</v>
      </c>
      <c r="G11" s="24">
        <v>280</v>
      </c>
      <c r="H11" s="24">
        <v>490</v>
      </c>
      <c r="I11" s="25">
        <v>653.96</v>
      </c>
      <c r="J11" s="23">
        <v>445</v>
      </c>
      <c r="K11" s="23">
        <v>483</v>
      </c>
      <c r="L11" s="23">
        <v>701</v>
      </c>
      <c r="M11" s="23">
        <v>709</v>
      </c>
      <c r="N11" s="23">
        <v>549</v>
      </c>
      <c r="O11" s="23">
        <v>306.173</v>
      </c>
      <c r="P11" s="18">
        <f t="shared" si="0"/>
        <v>5991.8339999999998</v>
      </c>
    </row>
    <row r="12" spans="2:16" ht="14.25" customHeight="1">
      <c r="B12" s="26" t="s">
        <v>20</v>
      </c>
      <c r="C12" s="15" t="s">
        <v>16</v>
      </c>
      <c r="D12" s="27">
        <f t="shared" ref="D12:O12" si="1">D8+D10</f>
        <v>9982</v>
      </c>
      <c r="E12" s="27">
        <f t="shared" si="1"/>
        <v>8814</v>
      </c>
      <c r="F12" s="27">
        <f t="shared" si="1"/>
        <v>8914</v>
      </c>
      <c r="G12" s="28">
        <f t="shared" si="1"/>
        <v>8605</v>
      </c>
      <c r="H12" s="28">
        <f t="shared" si="1"/>
        <v>4324</v>
      </c>
      <c r="I12" s="28">
        <f t="shared" si="1"/>
        <v>1354</v>
      </c>
      <c r="J12" s="29">
        <f t="shared" si="1"/>
        <v>11389</v>
      </c>
      <c r="K12" s="29">
        <f t="shared" si="1"/>
        <v>12485</v>
      </c>
      <c r="L12" s="29">
        <f t="shared" si="1"/>
        <v>12599</v>
      </c>
      <c r="M12" s="29">
        <f t="shared" si="1"/>
        <v>11738</v>
      </c>
      <c r="N12" s="29">
        <f t="shared" si="1"/>
        <v>9825</v>
      </c>
      <c r="O12" s="29">
        <f t="shared" si="1"/>
        <v>9841</v>
      </c>
      <c r="P12" s="18">
        <f t="shared" si="0"/>
        <v>109870</v>
      </c>
    </row>
    <row r="13" spans="2:16" s="32" customFormat="1" ht="12" customHeight="1">
      <c r="B13" s="30"/>
      <c r="C13" s="31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8">
        <f t="shared" si="0"/>
        <v>0</v>
      </c>
    </row>
    <row r="14" spans="2:16" ht="15" customHeight="1">
      <c r="B14" s="61" t="s">
        <v>21</v>
      </c>
      <c r="C14" s="15" t="s">
        <v>16</v>
      </c>
      <c r="D14" s="16">
        <v>7495</v>
      </c>
      <c r="E14" s="17">
        <v>6199</v>
      </c>
      <c r="F14" s="17">
        <v>6869</v>
      </c>
      <c r="G14" s="17">
        <v>6354</v>
      </c>
      <c r="H14" s="33">
        <v>6990</v>
      </c>
      <c r="I14" s="17">
        <v>6306</v>
      </c>
      <c r="J14" s="17">
        <v>6764</v>
      </c>
      <c r="K14" s="17">
        <v>6086</v>
      </c>
      <c r="L14" s="17">
        <v>5787</v>
      </c>
      <c r="M14" s="17">
        <v>5539</v>
      </c>
      <c r="N14" s="17">
        <v>8819</v>
      </c>
      <c r="O14" s="17">
        <v>8515</v>
      </c>
      <c r="P14" s="18">
        <f t="shared" si="0"/>
        <v>81723</v>
      </c>
    </row>
    <row r="15" spans="2:16" ht="13.5" customHeight="1">
      <c r="B15" s="62"/>
      <c r="C15" s="15" t="s">
        <v>22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8">
        <f t="shared" si="0"/>
        <v>0</v>
      </c>
    </row>
    <row r="16" spans="2:16" ht="16.5" customHeight="1">
      <c r="B16" s="34" t="s">
        <v>23</v>
      </c>
      <c r="C16" s="15" t="s">
        <v>16</v>
      </c>
      <c r="D16" s="19">
        <v>3699</v>
      </c>
      <c r="E16" s="20">
        <v>3470</v>
      </c>
      <c r="F16" s="20">
        <v>2696</v>
      </c>
      <c r="G16" s="20">
        <v>3180</v>
      </c>
      <c r="H16" s="35">
        <v>3234</v>
      </c>
      <c r="I16" s="20">
        <v>3016</v>
      </c>
      <c r="J16" s="20">
        <v>4249</v>
      </c>
      <c r="K16" s="20">
        <v>2945</v>
      </c>
      <c r="L16" s="20">
        <v>2437</v>
      </c>
      <c r="M16" s="20">
        <v>1740</v>
      </c>
      <c r="N16" s="20">
        <v>3438</v>
      </c>
      <c r="O16" s="20">
        <v>4582</v>
      </c>
      <c r="P16" s="18">
        <f t="shared" si="0"/>
        <v>38686</v>
      </c>
    </row>
    <row r="17" spans="2:16" ht="14.25" customHeight="1">
      <c r="B17" s="34" t="s">
        <v>24</v>
      </c>
      <c r="C17" s="15" t="s">
        <v>16</v>
      </c>
      <c r="D17" s="19">
        <v>0</v>
      </c>
      <c r="E17" s="20">
        <v>0</v>
      </c>
      <c r="F17" s="20">
        <v>0</v>
      </c>
      <c r="G17" s="20"/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18">
        <f t="shared" si="0"/>
        <v>0</v>
      </c>
    </row>
    <row r="18" spans="2:16" ht="18">
      <c r="B18" s="36" t="s">
        <v>25</v>
      </c>
      <c r="C18" s="15" t="s">
        <v>16</v>
      </c>
      <c r="D18" s="17">
        <f t="shared" ref="D18:O18" si="2">D14+D16+D17</f>
        <v>11194</v>
      </c>
      <c r="E18" s="17">
        <f t="shared" si="2"/>
        <v>9669</v>
      </c>
      <c r="F18" s="17">
        <f t="shared" si="2"/>
        <v>9565</v>
      </c>
      <c r="G18" s="17">
        <f t="shared" si="2"/>
        <v>9534</v>
      </c>
      <c r="H18" s="17">
        <f t="shared" si="2"/>
        <v>10224</v>
      </c>
      <c r="I18" s="17">
        <f t="shared" si="2"/>
        <v>9322</v>
      </c>
      <c r="J18" s="17">
        <f t="shared" si="2"/>
        <v>11013</v>
      </c>
      <c r="K18" s="17">
        <f t="shared" si="2"/>
        <v>9031</v>
      </c>
      <c r="L18" s="17">
        <f t="shared" si="2"/>
        <v>8224</v>
      </c>
      <c r="M18" s="17">
        <f t="shared" si="2"/>
        <v>7279</v>
      </c>
      <c r="N18" s="17">
        <f t="shared" si="2"/>
        <v>12257</v>
      </c>
      <c r="O18" s="17">
        <f t="shared" si="2"/>
        <v>13097</v>
      </c>
      <c r="P18" s="18">
        <f t="shared" si="0"/>
        <v>120409</v>
      </c>
    </row>
    <row r="19" spans="2:16" s="32" customFormat="1" ht="15.75" customHeight="1">
      <c r="B19" s="30"/>
      <c r="C19" s="31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8">
        <f t="shared" si="0"/>
        <v>0</v>
      </c>
    </row>
    <row r="20" spans="2:16" ht="15" customHeight="1">
      <c r="B20" s="57" t="s">
        <v>26</v>
      </c>
      <c r="C20" s="15" t="s">
        <v>16</v>
      </c>
      <c r="D20" s="16">
        <v>23129.390500000001</v>
      </c>
      <c r="E20" s="17">
        <v>21871.374300000003</v>
      </c>
      <c r="F20" s="17">
        <v>25549.567800000001</v>
      </c>
      <c r="G20" s="17">
        <v>21757.475299999998</v>
      </c>
      <c r="H20" s="17">
        <v>23033.753100000002</v>
      </c>
      <c r="I20" s="17">
        <v>21920.8043</v>
      </c>
      <c r="J20" s="17">
        <v>22595.731</v>
      </c>
      <c r="K20" s="17">
        <v>20299.2863</v>
      </c>
      <c r="L20" s="17">
        <v>20622.120699999999</v>
      </c>
      <c r="M20" s="17">
        <v>19021.577499999999</v>
      </c>
      <c r="N20" s="17">
        <v>20033.7883</v>
      </c>
      <c r="O20" s="17">
        <v>22871.098099999999</v>
      </c>
      <c r="P20" s="18">
        <f t="shared" si="0"/>
        <v>262705.96720000001</v>
      </c>
    </row>
    <row r="21" spans="2:16" ht="14.25" customHeight="1">
      <c r="B21" s="58"/>
      <c r="C21" s="15" t="s">
        <v>27</v>
      </c>
      <c r="D21" s="16">
        <v>422.9</v>
      </c>
      <c r="E21" s="17">
        <v>394</v>
      </c>
      <c r="F21" s="17">
        <v>423.29999999999995</v>
      </c>
      <c r="G21" s="17">
        <v>418.5</v>
      </c>
      <c r="H21" s="17">
        <v>451.3</v>
      </c>
      <c r="I21" s="17">
        <v>428.7</v>
      </c>
      <c r="J21" s="17">
        <v>399.8</v>
      </c>
      <c r="K21" s="17">
        <v>368.6</v>
      </c>
      <c r="L21" s="17">
        <v>359.9</v>
      </c>
      <c r="M21" s="17">
        <v>360</v>
      </c>
      <c r="N21" s="17">
        <v>366.6</v>
      </c>
      <c r="O21" s="17">
        <v>413.7</v>
      </c>
      <c r="P21" s="18">
        <f t="shared" si="0"/>
        <v>4807.3</v>
      </c>
    </row>
    <row r="22" spans="2:16" ht="14.25" customHeight="1">
      <c r="B22" s="34" t="s">
        <v>28</v>
      </c>
      <c r="C22" s="15" t="s">
        <v>29</v>
      </c>
      <c r="D22" s="19">
        <v>1697</v>
      </c>
      <c r="E22" s="20">
        <v>1423</v>
      </c>
      <c r="F22" s="20">
        <v>1154</v>
      </c>
      <c r="G22" s="20">
        <v>1486.3701464757708</v>
      </c>
      <c r="H22" s="37">
        <v>1247.4882957704792</v>
      </c>
      <c r="I22" s="20">
        <v>1509.5952188279507</v>
      </c>
      <c r="J22" s="20">
        <v>1366</v>
      </c>
      <c r="K22" s="20">
        <v>1023</v>
      </c>
      <c r="L22" s="20">
        <v>1183</v>
      </c>
      <c r="M22" s="20">
        <v>1178</v>
      </c>
      <c r="N22" s="20">
        <v>1595</v>
      </c>
      <c r="O22" s="20">
        <v>963</v>
      </c>
      <c r="P22" s="18">
        <f t="shared" si="0"/>
        <v>15825.4536610742</v>
      </c>
    </row>
    <row r="23" spans="2:16" ht="18">
      <c r="B23" s="36" t="s">
        <v>30</v>
      </c>
      <c r="C23" s="15" t="s">
        <v>31</v>
      </c>
      <c r="D23" s="16">
        <v>133.71700000000001</v>
      </c>
      <c r="E23" s="17">
        <v>108.312</v>
      </c>
      <c r="F23" s="17">
        <v>131.72</v>
      </c>
      <c r="G23" s="17">
        <v>175.88800000000001</v>
      </c>
      <c r="H23" s="17">
        <v>73.367999999999995</v>
      </c>
      <c r="I23" s="17">
        <v>96.447000000000003</v>
      </c>
      <c r="J23" s="17">
        <v>152.43299999999999</v>
      </c>
      <c r="K23" s="17">
        <v>30.64</v>
      </c>
      <c r="L23" s="17">
        <v>7.49</v>
      </c>
      <c r="M23" s="17">
        <v>0</v>
      </c>
      <c r="N23" s="17">
        <v>0</v>
      </c>
      <c r="O23" s="17">
        <v>14.4</v>
      </c>
      <c r="P23" s="18">
        <f t="shared" si="0"/>
        <v>924.41500000000008</v>
      </c>
    </row>
    <row r="24" spans="2:16" ht="18">
      <c r="B24" s="36"/>
      <c r="C24" s="15" t="s">
        <v>32</v>
      </c>
      <c r="D24" s="16">
        <v>0</v>
      </c>
      <c r="E24" s="17">
        <v>57.51</v>
      </c>
      <c r="F24" s="17">
        <v>71.72</v>
      </c>
      <c r="G24" s="17">
        <v>146.44</v>
      </c>
      <c r="H24" s="17">
        <v>218.61</v>
      </c>
      <c r="I24" s="17">
        <v>160.51</v>
      </c>
      <c r="J24" s="17">
        <v>169</v>
      </c>
      <c r="K24" s="17">
        <v>441.14</v>
      </c>
      <c r="L24" s="17">
        <v>394.41</v>
      </c>
      <c r="M24" s="17">
        <v>401.35399999999998</v>
      </c>
      <c r="N24" s="17">
        <v>402.02800000000002</v>
      </c>
      <c r="O24" s="17">
        <v>256.17099999999999</v>
      </c>
      <c r="P24" s="18">
        <f t="shared" si="0"/>
        <v>2718.8929999999996</v>
      </c>
    </row>
    <row r="25" spans="2:16" s="32" customFormat="1" ht="14.25" customHeight="1">
      <c r="B25" s="34"/>
      <c r="C25" s="31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>
        <f t="shared" si="0"/>
        <v>0</v>
      </c>
    </row>
    <row r="26" spans="2:16" ht="17.25" customHeight="1">
      <c r="B26" s="57" t="s">
        <v>33</v>
      </c>
      <c r="C26" s="15" t="s">
        <v>34</v>
      </c>
      <c r="D26" s="16">
        <v>1517</v>
      </c>
      <c r="E26" s="17">
        <v>1391.809172</v>
      </c>
      <c r="F26" s="17">
        <v>1608.558225</v>
      </c>
      <c r="G26" s="17">
        <v>1194.6073000000001</v>
      </c>
      <c r="H26" s="17">
        <v>1185.726447</v>
      </c>
      <c r="I26" s="17">
        <v>1286.146512</v>
      </c>
      <c r="J26" s="17">
        <v>1291.6848082099998</v>
      </c>
      <c r="K26" s="17">
        <v>1622.0071600000001</v>
      </c>
      <c r="L26" s="17">
        <v>1547.7966589999999</v>
      </c>
      <c r="M26" s="17">
        <v>1488.2358449999999</v>
      </c>
      <c r="N26" s="17">
        <v>1380.0087339999998</v>
      </c>
      <c r="O26" s="33">
        <v>1340.8682880000001</v>
      </c>
      <c r="P26" s="18">
        <f t="shared" si="0"/>
        <v>16854.449150209999</v>
      </c>
    </row>
    <row r="27" spans="2:16" ht="15" customHeight="1">
      <c r="B27" s="58"/>
      <c r="C27" s="15" t="s">
        <v>17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33">
        <v>0</v>
      </c>
      <c r="P27" s="18">
        <f t="shared" si="0"/>
        <v>0</v>
      </c>
    </row>
    <row r="28" spans="2:16" ht="15" customHeight="1">
      <c r="B28" s="38" t="s">
        <v>35</v>
      </c>
      <c r="C28" s="39" t="s">
        <v>36</v>
      </c>
      <c r="D28" s="22">
        <v>2057</v>
      </c>
      <c r="E28" s="23">
        <v>1880.3035</v>
      </c>
      <c r="F28" s="23">
        <v>2012.9401</v>
      </c>
      <c r="G28" s="23">
        <v>1814.971</v>
      </c>
      <c r="H28" s="23">
        <v>2076.7060000000001</v>
      </c>
      <c r="I28" s="23">
        <v>2317.183</v>
      </c>
      <c r="J28" s="23">
        <v>2488.7909999999997</v>
      </c>
      <c r="K28" s="23">
        <v>2653.3910000000001</v>
      </c>
      <c r="L28" s="23">
        <v>3037.761</v>
      </c>
      <c r="M28" s="23">
        <v>2758.5380000000005</v>
      </c>
      <c r="N28" s="23">
        <v>2271.2230000000004</v>
      </c>
      <c r="O28" s="40">
        <v>2198.9339999999997</v>
      </c>
      <c r="P28" s="18">
        <f t="shared" si="0"/>
        <v>27567.741600000001</v>
      </c>
    </row>
    <row r="29" spans="2:16" ht="18">
      <c r="B29" s="36" t="s">
        <v>37</v>
      </c>
      <c r="C29" s="15" t="s">
        <v>16</v>
      </c>
      <c r="D29" s="16">
        <v>3574</v>
      </c>
      <c r="E29" s="17">
        <f t="shared" ref="E29:O29" si="3">E26+E28</f>
        <v>3272.1126720000002</v>
      </c>
      <c r="F29" s="17">
        <f t="shared" si="3"/>
        <v>3621.498325</v>
      </c>
      <c r="G29" s="17">
        <f t="shared" si="3"/>
        <v>3009.5783000000001</v>
      </c>
      <c r="H29" s="17">
        <f t="shared" si="3"/>
        <v>3262.4324470000001</v>
      </c>
      <c r="I29" s="17">
        <f t="shared" si="3"/>
        <v>3603.3295120000002</v>
      </c>
      <c r="J29" s="17">
        <f t="shared" si="3"/>
        <v>3780.4758082099997</v>
      </c>
      <c r="K29" s="17">
        <f t="shared" si="3"/>
        <v>4275.3981600000006</v>
      </c>
      <c r="L29" s="17">
        <f t="shared" si="3"/>
        <v>4585.5576590000001</v>
      </c>
      <c r="M29" s="17">
        <f t="shared" si="3"/>
        <v>4246.7738450000006</v>
      </c>
      <c r="N29" s="17">
        <f t="shared" si="3"/>
        <v>3651.231734</v>
      </c>
      <c r="O29" s="17">
        <f t="shared" si="3"/>
        <v>3539.8022879999999</v>
      </c>
      <c r="P29" s="18">
        <f t="shared" si="0"/>
        <v>44422.190750210008</v>
      </c>
    </row>
    <row r="30" spans="2:16" s="32" customFormat="1" ht="14.25" customHeight="1">
      <c r="B30" s="38"/>
      <c r="C30" s="39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8">
        <f t="shared" si="0"/>
        <v>0</v>
      </c>
    </row>
    <row r="31" spans="2:16" ht="18">
      <c r="B31" s="34" t="s">
        <v>38</v>
      </c>
      <c r="C31" s="15" t="s">
        <v>16</v>
      </c>
      <c r="D31" s="41">
        <v>1777.41</v>
      </c>
      <c r="E31" s="20">
        <v>2040.99</v>
      </c>
      <c r="F31" s="20">
        <v>2592.3247409999994</v>
      </c>
      <c r="G31" s="20">
        <v>2460.3912620000001</v>
      </c>
      <c r="H31" s="20">
        <v>2388.5100000000002</v>
      </c>
      <c r="I31" s="20">
        <v>2637.08</v>
      </c>
      <c r="J31" s="20">
        <v>2759.75</v>
      </c>
      <c r="K31" s="20">
        <v>2624.2</v>
      </c>
      <c r="L31" s="20">
        <v>1830.15</v>
      </c>
      <c r="M31" s="20">
        <v>2622.76</v>
      </c>
      <c r="N31" s="20">
        <v>2666.59</v>
      </c>
      <c r="O31" s="20">
        <v>2200.35</v>
      </c>
      <c r="P31" s="18">
        <f t="shared" si="0"/>
        <v>28600.506002999999</v>
      </c>
    </row>
    <row r="32" spans="2:16" ht="16.5" customHeight="1">
      <c r="B32" s="36" t="s">
        <v>39</v>
      </c>
      <c r="C32" s="15" t="s">
        <v>29</v>
      </c>
      <c r="D32" s="42">
        <v>7458.1477999999997</v>
      </c>
      <c r="E32" s="17">
        <v>8607.2716</v>
      </c>
      <c r="F32" s="17">
        <v>6755.6232</v>
      </c>
      <c r="G32" s="17">
        <v>5148.3899999999994</v>
      </c>
      <c r="H32" s="17">
        <v>633.79289999999992</v>
      </c>
      <c r="I32" s="17">
        <v>0</v>
      </c>
      <c r="J32" s="17">
        <v>7473.0281999999997</v>
      </c>
      <c r="K32" s="17">
        <v>14519.4586</v>
      </c>
      <c r="L32" s="17">
        <v>11943.7901</v>
      </c>
      <c r="M32" s="17">
        <v>9484.1730000000007</v>
      </c>
      <c r="N32" s="17">
        <v>12364.235999999999</v>
      </c>
      <c r="O32" s="17">
        <v>12669.9617</v>
      </c>
      <c r="P32" s="18">
        <f t="shared" si="0"/>
        <v>97057.873099999997</v>
      </c>
    </row>
    <row r="33" spans="2:16" s="32" customFormat="1" ht="18">
      <c r="B33" s="34" t="s">
        <v>40</v>
      </c>
      <c r="C33" s="15" t="s">
        <v>29</v>
      </c>
      <c r="D33" s="19">
        <v>2107.1880000000001</v>
      </c>
      <c r="E33" s="20">
        <v>2037.6846</v>
      </c>
      <c r="F33" s="20">
        <v>2139.7244000000001</v>
      </c>
      <c r="G33" s="20">
        <v>2118.3108000000002</v>
      </c>
      <c r="H33" s="20">
        <v>2152.152</v>
      </c>
      <c r="I33" s="20">
        <v>2601.4866349999998</v>
      </c>
      <c r="J33" s="35">
        <v>2395.4</v>
      </c>
      <c r="K33" s="35">
        <v>2059.1759999999999</v>
      </c>
      <c r="L33" s="35">
        <v>2144.7080000000001</v>
      </c>
      <c r="M33" s="35">
        <v>2050.2404000000001</v>
      </c>
      <c r="N33" s="35">
        <v>2035.2299</v>
      </c>
      <c r="O33" s="35">
        <v>1883.7819</v>
      </c>
      <c r="P33" s="18">
        <f t="shared" si="0"/>
        <v>25725.082634999999</v>
      </c>
    </row>
    <row r="34" spans="2:16" ht="18.75" thickBot="1">
      <c r="B34" s="43" t="s">
        <v>41</v>
      </c>
      <c r="C34" s="15" t="s">
        <v>42</v>
      </c>
      <c r="D34" s="44">
        <v>17761</v>
      </c>
      <c r="E34" s="45">
        <v>12727</v>
      </c>
      <c r="F34" s="46">
        <v>12761</v>
      </c>
      <c r="G34" s="45">
        <v>9636</v>
      </c>
      <c r="H34" s="45">
        <v>7236</v>
      </c>
      <c r="I34" s="45">
        <v>8538</v>
      </c>
      <c r="J34" s="47">
        <v>16741</v>
      </c>
      <c r="K34" s="47">
        <v>12610</v>
      </c>
      <c r="L34" s="47">
        <v>16073</v>
      </c>
      <c r="M34" s="47">
        <v>10437</v>
      </c>
      <c r="N34" s="47">
        <v>15875</v>
      </c>
      <c r="O34" s="47">
        <v>18756</v>
      </c>
      <c r="P34" s="18">
        <f t="shared" si="0"/>
        <v>159151</v>
      </c>
    </row>
    <row r="35" spans="2:16" ht="16.5" thickTop="1" thickBot="1">
      <c r="B35" s="3"/>
      <c r="C35" s="48" t="s">
        <v>43</v>
      </c>
      <c r="D35" s="55">
        <f t="shared" ref="D35:O35" si="4">D33+D32+D31+D29+D23+D22+D20+D18+D12+D24</f>
        <v>61052.853300000002</v>
      </c>
      <c r="E35" s="55">
        <f t="shared" si="4"/>
        <v>57901.255172000005</v>
      </c>
      <c r="F35" s="55">
        <f t="shared" si="4"/>
        <v>60495.178465999998</v>
      </c>
      <c r="G35" s="55">
        <f t="shared" si="4"/>
        <v>54441.843808475773</v>
      </c>
      <c r="H35" s="55">
        <f t="shared" si="4"/>
        <v>47558.106742770484</v>
      </c>
      <c r="I35" s="55">
        <f t="shared" si="4"/>
        <v>43205.252665827953</v>
      </c>
      <c r="J35" s="55">
        <f t="shared" si="4"/>
        <v>63093.818008210001</v>
      </c>
      <c r="K35" s="55">
        <f t="shared" si="4"/>
        <v>66788.299060000005</v>
      </c>
      <c r="L35" s="55">
        <f t="shared" si="4"/>
        <v>63534.226459000005</v>
      </c>
      <c r="M35" s="55">
        <f t="shared" si="4"/>
        <v>58021.878745000002</v>
      </c>
      <c r="N35" s="55">
        <f t="shared" si="4"/>
        <v>64830.103933999999</v>
      </c>
      <c r="O35" s="55">
        <f t="shared" si="4"/>
        <v>67336.564987999998</v>
      </c>
      <c r="P35" s="56">
        <f t="shared" si="0"/>
        <v>708259.3813492842</v>
      </c>
    </row>
    <row r="36" spans="2:16" ht="15.75" thickTop="1">
      <c r="B36" s="3"/>
      <c r="C36" s="49" t="s">
        <v>44</v>
      </c>
      <c r="D36" s="49"/>
      <c r="E36" s="49"/>
      <c r="F36" s="49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>
      <c r="B37" s="50"/>
      <c r="C37" s="51"/>
      <c r="D37" s="49"/>
      <c r="E37" s="49"/>
      <c r="F37" s="49"/>
      <c r="G37" s="3"/>
      <c r="H37" s="3"/>
      <c r="I37" s="3"/>
      <c r="J37" s="52"/>
      <c r="K37" s="52"/>
      <c r="L37" s="52"/>
      <c r="M37" s="3"/>
      <c r="N37" s="53"/>
      <c r="O37" s="3"/>
      <c r="P37" s="3"/>
    </row>
  </sheetData>
  <mergeCells count="5">
    <mergeCell ref="B8:B9"/>
    <mergeCell ref="B10:B11"/>
    <mergeCell ref="B14:B15"/>
    <mergeCell ref="B20:B21"/>
    <mergeCell ref="B26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Sifweti</cp:lastModifiedBy>
  <cp:lastPrinted>2015-02-02T09:34:03Z</cp:lastPrinted>
  <dcterms:created xsi:type="dcterms:W3CDTF">2015-02-02T05:01:19Z</dcterms:created>
  <dcterms:modified xsi:type="dcterms:W3CDTF">2015-02-02T09:42:17Z</dcterms:modified>
</cp:coreProperties>
</file>